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ustineCredo\Documents\THE GRID\LEADSCORECARD\"/>
    </mc:Choice>
  </mc:AlternateContent>
  <xr:revisionPtr revIDLastSave="0" documentId="13_ncr:1_{38F7CC65-8FDB-4E0D-8282-C773CD4790CE}" xr6:coauthVersionLast="47" xr6:coauthVersionMax="47" xr10:uidLastSave="{00000000-0000-0000-0000-000000000000}"/>
  <bookViews>
    <workbookView xWindow="-110" yWindow="-110" windowWidth="19420" windowHeight="10300" tabRatio="500" activeTab="3" xr2:uid="{00000000-000D-0000-FFFF-FFFF00000000}"/>
  </bookViews>
  <sheets>
    <sheet name="📖 Scoring Guide" sheetId="1" r:id="rId1"/>
    <sheet name="ICP Reference" sheetId="2" r:id="rId2"/>
    <sheet name="Lead Scorecard" sheetId="3" r:id="rId3"/>
    <sheet name="Lead Tracker" sheetId="4" r:id="rId4"/>
    <sheet name="Example Lead" sheetId="5" r:id="rId5"/>
  </sheets>
  <calcPr calcId="191029" iterateDelta="1E-4"/>
</workbook>
</file>

<file path=xl/calcChain.xml><?xml version="1.0" encoding="utf-8"?>
<calcChain xmlns="http://schemas.openxmlformats.org/spreadsheetml/2006/main">
  <c r="H24" i="4" l="1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F69" i="3"/>
  <c r="I68" i="3"/>
  <c r="I67" i="3"/>
  <c r="I66" i="3"/>
  <c r="I65" i="3"/>
  <c r="G41" i="3"/>
  <c r="F41" i="3"/>
  <c r="G22" i="3"/>
  <c r="G21" i="3"/>
  <c r="F19" i="3"/>
  <c r="G19" i="3" s="1"/>
  <c r="G18" i="3"/>
  <c r="G17" i="3"/>
  <c r="G16" i="3"/>
  <c r="G23" i="3" l="1"/>
  <c r="G26" i="3" l="1"/>
  <c r="F38" i="3"/>
  <c r="J61" i="3"/>
  <c r="G25" i="3"/>
  <c r="J60" i="3"/>
  <c r="J58" i="3"/>
  <c r="J5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J16" authorId="0" shapeId="0" xr:uid="{00000000-0006-0000-0200-000001000000}">
      <text>
        <r>
          <rPr>
            <sz val="11"/>
            <color theme="1"/>
            <rFont val="Calibri"/>
            <family val="2"/>
            <charset val="1"/>
          </rPr>
          <t>Was this score accurate post-call? Note actual HC growth seen.</t>
        </r>
      </text>
    </comment>
    <comment ref="J17" authorId="0" shapeId="0" xr:uid="{00000000-0006-0000-0200-000002000000}">
      <text>
        <r>
          <rPr>
            <sz val="11"/>
            <color theme="1"/>
            <rFont val="Calibri"/>
            <family val="2"/>
            <charset val="1"/>
          </rPr>
          <t>Did expansion signal match reality? Note which markets confirmed.</t>
        </r>
      </text>
    </comment>
    <comment ref="J18" authorId="0" shapeId="0" xr:uid="{00000000-0006-0000-0200-000003000000}">
      <text>
        <r>
          <rPr>
            <sz val="11"/>
            <color theme="1"/>
            <rFont val="Calibri"/>
            <family val="2"/>
            <charset val="1"/>
          </rPr>
          <t>Note funding/rev details found. Was financial signal reliable?</t>
        </r>
      </text>
    </comment>
    <comment ref="J19" authorId="0" shapeId="0" xr:uid="{00000000-0006-0000-0200-000004000000}">
      <text>
        <r>
          <rPr>
            <sz val="11"/>
            <color theme="1"/>
            <rFont val="Calibri"/>
            <family val="2"/>
            <charset val="1"/>
          </rPr>
          <t>Was Spending Power classification correct? Note any budget context.</t>
        </r>
      </text>
    </comment>
    <comment ref="J21" authorId="0" shapeId="0" xr:uid="{00000000-0006-0000-0200-000005000000}">
      <text>
        <r>
          <rPr>
            <sz val="11"/>
            <color theme="1"/>
            <rFont val="Calibri"/>
            <family val="2"/>
            <charset val="1"/>
          </rPr>
          <t>Note actual title/seniority found in call or LinkedIn.</t>
        </r>
      </text>
    </comment>
    <comment ref="J22" authorId="0" shapeId="0" xr:uid="{00000000-0006-0000-0200-000006000000}">
      <text>
        <r>
          <rPr>
            <sz val="11"/>
            <color theme="1"/>
            <rFont val="Calibri"/>
            <family val="2"/>
            <charset val="1"/>
          </rPr>
          <t>Note actual buying dept. Was this the right person?</t>
        </r>
      </text>
    </comment>
  </commentList>
</comments>
</file>

<file path=xl/sharedStrings.xml><?xml version="1.0" encoding="utf-8"?>
<sst xmlns="http://schemas.openxmlformats.org/spreadsheetml/2006/main" count="348" uniqueCount="303">
  <si>
    <t>📖  SCORING GUIDE  —  The Grid Lead Quality Scorecard v2.0</t>
  </si>
  <si>
    <t>Use as reference when filling YOUR SCORE on the Lead Scorecard tab.</t>
  </si>
  <si>
    <t>SCORE RANGE KEY →</t>
  </si>
  <si>
    <t>0–3  —  POOR FIT / NO SIGNAL</t>
  </si>
  <si>
    <t>4–6  —  PARTIAL FIT / WEAK SIGNAL</t>
  </si>
  <si>
    <t>7–9  —  STRONG FIT / CLEAR SIGNAL</t>
  </si>
  <si>
    <t>10  —  PERFECT MATCH</t>
  </si>
  <si>
    <t>#</t>
  </si>
  <si>
    <t>SCORING DIMENSION</t>
  </si>
  <si>
    <t>MAX</t>
  </si>
  <si>
    <t>SCORE 0–3
(Poor/No signal)</t>
  </si>
  <si>
    <t>SCORE 4–6
(Partial/Weak)</t>
  </si>
  <si>
    <t>SCORE 7–10
(Strong/Perfect)</t>
  </si>
  <si>
    <t>🏢  FIRMOGRAPHIC FIT  (70% weight — scores from The Grid signals)</t>
  </si>
  <si>
    <t>Headcount Growth</t>
  </si>
  <si>
    <t>Declining in all key markets or no data (growth &lt;0%)</t>
  </si>
  <si>
    <t>Modest growth in 1–2 markets (5–20% YoY); mixed signals across countries</t>
  </si>
  <si>
    <t>Strong growth 20%+ across 3+ target markets (SG, AU, ID, MY) — clear momentum</t>
  </si>
  <si>
    <t>Expansion Signal</t>
  </si>
  <si>
    <t>No planned markets; 0% or no headcount increase signal</t>
  </si>
  <si>
    <t>1–2 markets planned for expansion; modest headcount increase signal (10–50%)</t>
  </si>
  <si>
    <t>3+ markets planned with 100–500% headcount increase target — strong growth intent</t>
  </si>
  <si>
    <t>Financial Momentum</t>
  </si>
  <si>
    <t>No funding, Negative revenue, Not profitable (or all Unknown)</t>
  </si>
  <si>
    <t>1 positive indicator only (e.g. recent funding but unknown revenue trend)</t>
  </si>
  <si>
    <t>2–3 positives: recently funded + positive revenue growth + profitable</t>
  </si>
  <si>
    <t>Spending Power</t>
  </si>
  <si>
    <t>Auto-scored: Not High input → score = 3  (no manual entry)</t>
  </si>
  <si>
    <t>N/A — binary auto-score: High or Not High only</t>
  </si>
  <si>
    <t>Score = 10  (High input)
High spending power indicators:
•  Strong hiring (GTM / Sales / IT / Eng)
•  Funding raised (Series A+)
•  Active expansion plans
•  Enterprise-scale hiring</t>
  </si>
  <si>
    <t>👤  BUYER PERSONA FIT  (30% weight)</t>
  </si>
  <si>
    <t>Decision-Maker Title</t>
  </si>
  <si>
    <t>Individual contributor, intern, or title is unknown / unverifiable</t>
  </si>
  <si>
    <t>Manager-level — has influence over the decision but NOT the final budget authority</t>
  </si>
  <si>
    <t>VP / C-Suite / Head of Dept — owns the budget and has final decision-making power</t>
  </si>
  <si>
    <t>Department Relevance</t>
  </si>
  <si>
    <t>Completely unrelated dept (e.g. HR contact for a sales tool)</t>
  </si>
  <si>
    <t>Adjacent department with partial influence on the decision</t>
  </si>
  <si>
    <t>Exact buying dept: Sales, Marketing, RevOps, Growth, Finance</t>
  </si>
  <si>
    <t>🏷️  TIER LEGEND</t>
  </si>
  <si>
    <t>TIER</t>
  </si>
  <si>
    <t>SCORE RANGE</t>
  </si>
  <si>
    <t>MEANING</t>
  </si>
  <si>
    <t>RECOMMENDED ACTION</t>
  </si>
  <si>
    <t>🏆 HOT</t>
  </si>
  <si>
    <t>80–100</t>
  </si>
  <si>
    <t>High ICP + persona fit across all signals.</t>
  </si>
  <si>
    <t>📞 Assign to AE/SDR now. Qualify today. Book discovery this week.</t>
  </si>
  <si>
    <t>🔥 WARM</t>
  </si>
  <si>
    <t>60–79</t>
  </si>
  <si>
    <t>Good fit with some gaps. Needs fast qualification.</t>
  </si>
  <si>
    <t>🕵️ Fast-qualify with 2–3 questions. If confirmed, book discovery.</t>
  </si>
  <si>
    <t>🌱 NURTURE</t>
  </si>
  <si>
    <t>40–59</t>
  </si>
  <si>
    <t>Partial fit. Not sales-ready yet.</t>
  </si>
  <si>
    <t>📩 Add to nurture. Re-score when new signal appears.</t>
  </si>
  <si>
    <t>⛔ DISQUALIFY</t>
  </si>
  <si>
    <t>&lt;40</t>
  </si>
  <si>
    <t>Poor ICP fit. Do not spend sales time now.</t>
  </si>
  <si>
    <t>🗑️ Disqualify. Archive or recycle for future re-evaluation.</t>
  </si>
  <si>
    <t>✅  SQL READINESS GATES</t>
  </si>
  <si>
    <t>SQL GATE</t>
  </si>
  <si>
    <t>WHAT IT MEANS</t>
  </si>
  <si>
    <t>☐ No (default)</t>
  </si>
  <si>
    <t>☑ Yes (confirmed)</t>
  </si>
  <si>
    <t>WHY IT MATTERS</t>
  </si>
  <si>
    <t>Problem/use case confirmed</t>
  </si>
  <si>
    <t>Sales verified lead's pain maps to your solution</t>
  </si>
  <si>
    <t>Not yet confirmed — don't mark Yes until verified in a call</t>
  </si>
  <si>
    <t>Pain + use case confirmed in qualifying/discovery conversation</t>
  </si>
  <si>
    <t>Prevents passing leads based on assumed fit</t>
  </si>
  <si>
    <t>Next step/demo booked</t>
  </si>
  <si>
    <t>Follow-up, demo or next step confirmed in the calendar</t>
  </si>
  <si>
    <t>Interest expressed but nothing booked yet</t>
  </si>
  <si>
    <t>Calendar invite sent and accepted for demo or discovery call</t>
  </si>
  <si>
    <t>Ensures momentum — no next step = not sales-ready</t>
  </si>
  <si>
    <t>🧮  SQL READY RULE:  MQL Score ≥75  AND  Gate 1 ☑ Yes  AND  Gate 2 ☑ Yes  →  ✅ SQL READY</t>
  </si>
  <si>
    <t>📌  HOW TO USE FIRMOGRAPHIC INPUTS  (from The Grid platform)</t>
  </si>
  <si>
    <t>• Headcount Growth: Enter Min/Max % growth per country from The Grid. Translate: Global &gt;20% YoY = 8–10 | Flat = 4–6 | Declining = 1–3.</t>
  </si>
  <si>
    <t>• Expansion Signal: Mark ☑ Yes per planned market + select HC increase. 3+ markets + 100%+ HC = 9–10 | 1 market + 10% = 4–5.</t>
  </si>
  <si>
    <t>• Financial Momentum: Mark Funding / Revenue / Profitability. Count positives: 3 = 9–10 | 1 = 5–6 | 0/all Unknown = 1–4.</t>
  </si>
  <si>
    <t>• Spending Power: Auto-scored — no action needed. High = 10, Not High = 3.</t>
  </si>
  <si>
    <t>© The Grid (sgpgrid.com)  ·  Calibrate scores in a team session before going live.</t>
  </si>
  <si>
    <t>📡  SIGNALS TO LOOK FOR  (from The Grid platform)</t>
  </si>
  <si>
    <t>These four signals identify companies with real buying momentum and are the core signals inside The Grid platform.</t>
  </si>
  <si>
    <t>YoY % growth in target-country headcount — indicates company hiring momentum.</t>
  </si>
  <si>
    <t>Expansion Signals</t>
  </si>
  <si>
    <t>Planned new market entries or office openings — strong intent indicator.</t>
  </si>
  <si>
    <t>Recent Funding</t>
  </si>
  <si>
    <t>Funding rounds, revenue growth trend, and profitability status combined.</t>
  </si>
  <si>
    <t>Spending Power (High / Not High) — auto-scored in the scorecard. High = strong hiring + expansion + funded/scale indicators.</t>
  </si>
  <si>
    <t>© The Grid (sgpgrid.com)  ·  Visit sgpgrid.com to access live headcount growth and expansion signals for SEA/ANZ.</t>
  </si>
  <si>
    <t>YOUR IDEAL CUSTOMER PROFILE (ICP)  —  Fill This In First</t>
  </si>
  <si>
    <t>ICP DIMENSION</t>
  </si>
  <si>
    <t>YOUR DEFINITION</t>
  </si>
  <si>
    <t>EXAMPLE (SEA / ANZ B2B)</t>
  </si>
  <si>
    <t>Target Industries</t>
  </si>
  <si>
    <t>Fintech, E-commerce, Logistics, SaaS, Professional Services</t>
  </si>
  <si>
    <t>Target Geographies (SEA/ANZ)</t>
  </si>
  <si>
    <t>SG, MY, ID, TH, VN, PH, AU, NZ</t>
  </si>
  <si>
    <t>Headcount Range</t>
  </si>
  <si>
    <t>50–500 employees</t>
  </si>
  <si>
    <t>Headcount Growth Signal</t>
  </si>
  <si>
    <t>10%+ YoY in at least one target market (from The Grid)</t>
  </si>
  <si>
    <t>Expansion Markets</t>
  </si>
  <si>
    <t>Planning to enter SG, AU, or ID in next 12 months</t>
  </si>
  <si>
    <t>Financial Signals</t>
  </si>
  <si>
    <t>Series A–C funded, Positive revenue growth, Profitable</t>
  </si>
  <si>
    <t>High — strong hiring + expansion + funded/scale indicators (Spending Power)</t>
  </si>
  <si>
    <t>Target Job Titles</t>
  </si>
  <si>
    <t>VP Sales, Head of Marketing, COO, RevOps Lead, Founder</t>
  </si>
  <si>
    <t>Target Departments</t>
  </si>
  <si>
    <t>Sales, Marketing, RevOps, Growth, Finance</t>
  </si>
  <si>
    <t>Key Pain Points</t>
  </si>
  <si>
    <t>Poor pipeline visibility, high CAC, manual reporting</t>
  </si>
  <si>
    <t>Typical Deal Size</t>
  </si>
  <si>
    <t>USD 20K–100K ACV</t>
  </si>
  <si>
    <t>Sales Cycle Length</t>
  </si>
  <si>
    <t>30–90 days</t>
  </si>
  <si>
    <t>Buying Committee Size</t>
  </si>
  <si>
    <t>2–5 stakeholders</t>
  </si>
  <si>
    <t>Disqualifying Signals</t>
  </si>
  <si>
    <t>&lt;10 employees, consumer-only brand, no digital ops, Spending Power = Not High</t>
  </si>
  <si>
    <t>© The Grid (sgpgrid.com)  ·  Complete column B before scoring any leads.</t>
  </si>
  <si>
    <t>LEAD QUALITY SCORECARD  ·  The Grid  ·  sgpgrid.com</t>
  </si>
  <si>
    <t>Built for SEA / ANZ B2B Sales &amp; Marketing Teams</t>
  </si>
  <si>
    <t>Version 2.0  |  2025</t>
  </si>
  <si>
    <t>📋  HOW TO USE:  (1) Fill yellow cells in the Firmographic Inputs block below from The Grid platform  (2) Use ▼ dropdowns in YOUR SCORE column — see 📖 Scoring Guide for criteria  (3) MQL Total auto-calculates 0–100  (4) Mark SQL gates below once sales-qualified</t>
  </si>
  <si>
    <t>📌  FIRMOGRAPHIC INPUTS  —  Paste signals from The Grid platform into yellow cells</t>
  </si>
  <si>
    <t>💰  Financial Momentum</t>
  </si>
  <si>
    <t>Enter data from The Grid platform  →  each yellow cell has a dropdown</t>
  </si>
  <si>
    <t>☐ No</t>
  </si>
  <si>
    <t>Add funding round + date if known  (e.g. Series B, Jan 2025)</t>
  </si>
  <si>
    <t>Revenue Growth</t>
  </si>
  <si>
    <t>Unknown</t>
  </si>
  <si>
    <t>Select revenue trend from The Grid data</t>
  </si>
  <si>
    <t>Profitability</t>
  </si>
  <si>
    <t>Profitable companies = stronger spend signal</t>
  </si>
  <si>
    <t>Auto-scores in MQL table: High → 10  |  Not High → 3</t>
  </si>
  <si>
    <t>💡  Paste The Grid data into yellow cells above.  Spending Power auto-scores.  Score each dimension 0–10 in the MQL table below.</t>
  </si>
  <si>
    <t>🎯  MQL SCORING TABLE  —  Rate each dimension 0–10 in the YOUR SCORE column</t>
  </si>
  <si>
    <t>SCORING
DIMENSION</t>
  </si>
  <si>
    <t>CRITERIA / SIGNAL</t>
  </si>
  <si>
    <t>MAX
PTS</t>
  </si>
  <si>
    <t>WEIGHT
(%)</t>
  </si>
  <si>
    <t>YOUR
SCORE
(0–10 ▼)</t>
  </si>
  <si>
    <t>WEIGHTED
SCORE</t>
  </si>
  <si>
    <t>SCORING NOTES / EVIDENCE</t>
  </si>
  <si>
    <t>EXAMPLES (SEA / ANZ)</t>
  </si>
  <si>
    <t>SALES FEEDBACK
&amp; NOTES</t>
  </si>
  <si>
    <t>SIGNAL DATE
(YYYY-MM-DD)</t>
  </si>
  <si>
    <t>🏢  FIRMOGRAPHIC FIT  —  70% of total score  (dimensions 1–4 from The Grid signals)</t>
  </si>
  <si>
    <t>1</t>
  </si>
  <si>
    <t>Strong % growth in target markets from The Grid data</t>
  </si>
  <si>
    <t>Use Scoring Guide tab for full criteria</t>
  </si>
  <si>
    <t>Global &gt;20% YoY → 8–10  |  SG 10–20% → 6–7  |  Flat (&lt;5%) → 3–4  |  Declining → 1–2</t>
  </si>
  <si>
    <t>2</t>
  </si>
  <si>
    <t>Planned market expansion + headcount increase (from The Grid)</t>
  </si>
  <si>
    <t>Count planned markets + HC increase level</t>
  </si>
  <si>
    <t>3+ markets + 100%+ HC → 9–10  |  1 market + 10% HC → 4–5  |  None → 1–2</t>
  </si>
  <si>
    <t>3</t>
  </si>
  <si>
    <t>Funding round + revenue growth + profitability indicators</t>
  </si>
  <si>
    <t>Count positive indicators from Firmographic Inputs above</t>
  </si>
  <si>
    <t>Funded + Positive rev + Profitable → 9–10  |  1 signal → 5–6  |  All Unknown → 3–4</t>
  </si>
  <si>
    <t>4</t>
  </si>
  <si>
    <t>High / Not High — auto-scored from D10 above</t>
  </si>
  <si>
    <t>Auto-computed — no manual entry needed</t>
  </si>
  <si>
    <t>High spending power → 10 (auto)  |  Not High → 3 (auto)</t>
  </si>
  <si>
    <t>👤  BUYER PERSONA FIT  —  30% of total score  (dimensions 5–6)</t>
  </si>
  <si>
    <t>5</t>
  </si>
  <si>
    <t>Is the contact a budget holder or key influencer?</t>
  </si>
  <si>
    <t>Check seniority vs ICP Reference tab</t>
  </si>
  <si>
    <t>VP/C-Suite/Head of Dept → 8–10  |  Senior Manager → 5–7  |  IC/Unknown → 1–3</t>
  </si>
  <si>
    <t>6</t>
  </si>
  <si>
    <t>Is the contact in the actual buying department?</t>
  </si>
  <si>
    <t>Match contact dept to ICP buying dept list</t>
  </si>
  <si>
    <t>Sales/Marketing/RevOps/Growth → 8–10  |  Adjacent → 5–6  |  Unrelated → 1–3</t>
  </si>
  <si>
    <t>TOTAL MQL SCORE  (out of 100)</t>
  </si>
  <si>
    <t>⛔  &lt; 40
DISQUALIFY</t>
  </si>
  <si>
    <t>🌱  40–59
NURTURE</t>
  </si>
  <si>
    <t>🔥  60–79
WARM</t>
  </si>
  <si>
    <t>🏆  80–100
HOT</t>
  </si>
  <si>
    <t>💡  Higher scores = stronger buying momentum. 80–100 = HOT  |  60–79 = WARM  |  40–59 = NURTURE  |  &lt;40 = DISQUALIFY</t>
  </si>
  <si>
    <t>LEAD TIER</t>
  </si>
  <si>
    <t>📋  RECOMMENDED ACTION</t>
  </si>
  <si>
    <t>📋  To track this lead: copy the MQL Score from G23  →  open Lead Tracker tab  →  paste score into col G</t>
  </si>
  <si>
    <t>🏷️  TIER LEGEND  —  What each score range means</t>
  </si>
  <si>
    <t>🏆  HOT  (80–100)</t>
  </si>
  <si>
    <t>Sales-ready. High ICP + persona fit. Assign to AE/SDR immediately.</t>
  </si>
  <si>
    <t>🔥  WARM  (60–79)</t>
  </si>
  <si>
    <t>Good ICP fit with gaps. Fast-qualify with 2–3 targeted questions, then book discovery.</t>
  </si>
  <si>
    <t>🌱  NURTURE  (40–59)</t>
  </si>
  <si>
    <t>Partial fit. Add to nurture sequence. Re-score when a new signal appears.</t>
  </si>
  <si>
    <t>⛔  DISQUALIFY (&lt;40)</t>
  </si>
  <si>
    <t>Poor ICP fit. Archive or recycle for future re-evaluation.</t>
  </si>
  <si>
    <t>✅  SQL READINESS  —  Sales-owned gates. Check BOTH boxes to mark as SQL-ready.</t>
  </si>
  <si>
    <t>SQL GATE  /  CRITERIA</t>
  </si>
  <si>
    <t>STATUS  (▼)</t>
  </si>
  <si>
    <t>NOTES</t>
  </si>
  <si>
    <t>1.  Problem / use case confirmed  — Sales verified the lead's pain maps to your solution</t>
  </si>
  <si>
    <t>Add CRM note or discovery call context</t>
  </si>
  <si>
    <t>2.  Next step / demo booked  — Follow-up, demo or next step confirmed in calendar</t>
  </si>
  <si>
    <t>Add calendar link or meeting date</t>
  </si>
  <si>
    <t>SQL READY?</t>
  </si>
  <si>
    <t>💡  SQL gates are sales-owned and do NOT affect the MQL score above. Score ≥75 + both gates ☑ Yes = ready for AE pipeline.</t>
  </si>
  <si>
    <t>⚠️  WEIGHTS VALIDATION CHECK</t>
  </si>
  <si>
    <t>© The Grid (sgpgrid.com)  ·  Lead Quality Scorecard v2.0  ·  Free to use. Share with attribution.</t>
  </si>
  <si>
    <t>⏰  SIGNAL FRESHNESS: Firmographic signals older than 90 days should be re-verified. Persona signals older than 60 days should be reconfirmed.</t>
  </si>
  <si>
    <t>🔄  RESET INSTRUCTIONS  —  How to score a new lead</t>
  </si>
  <si>
    <t>1️⃣   Clear all yellow input cells in the Firmographic Inputs block (rows 7–10) — D7, D8, D9, D10</t>
  </si>
  <si>
    <t>2️⃣   Enter the new company's signals into the yellow Firmographic Input cells above</t>
  </si>
  <si>
    <t>3️⃣   Rate each scoring dimension 0–10 in column F (YOUR SCORE), using the 📖 Scoring Guide tab for criteria</t>
  </si>
  <si>
    <t>4️⃣   Review the MQL Total Score in G23 (0–100) and the Lead Tier in G25 — check both before acting</t>
  </si>
  <si>
    <t>5️⃣   Check SQL Readiness gates in F36 and F37 — mark ☑ Yes for both when confirmed by sales</t>
  </si>
  <si>
    <t>6️⃣   Copy the lead name + final MQL score into the Lead Tracker tab (columns B–G)</t>
  </si>
  <si>
    <t>🎯  RECOMMENDED ACTION  —  Based on your MQL Score, here is what to do next</t>
  </si>
  <si>
    <t>SCORE
RANGE</t>
  </si>
  <si>
    <t>ACTION</t>
  </si>
  <si>
    <t>ACTIVE
NOW?</t>
  </si>
  <si>
    <t>🏆  HOT</t>
  </si>
  <si>
    <t>Prioritize immediately — assign to AE/SDR and book discovery call today.</t>
  </si>
  <si>
    <t>🔥  WARM</t>
  </si>
  <si>
    <t>Add to outbound sequence — engage with tailored messaging this week.</t>
  </si>
  <si>
    <t>🌱  NURTURE</t>
  </si>
  <si>
    <t>Monitor signals — add to nurture campaign. Re-score when new data appears.</t>
  </si>
  <si>
    <t>⛔  DISQUALIFY</t>
  </si>
  <si>
    <t>&lt; 40</t>
  </si>
  <si>
    <t>Do not prioritize — low momentum. Archive and revisit only if signals change.</t>
  </si>
  <si>
    <t>☑  SIGNAL CONFIRMATION  —  Verify each signal source before scoring</t>
  </si>
  <si>
    <t>SIGNAL</t>
  </si>
  <si>
    <t>VERIFIED?  (▼)</t>
  </si>
  <si>
    <t>CONFIRMATION STATUS</t>
  </si>
  <si>
    <t>📊  Headcount Growth</t>
  </si>
  <si>
    <t>☐ Not checked</t>
  </si>
  <si>
    <t>🌏  Expansion Signals</t>
  </si>
  <si>
    <t>💰  Recent Funding</t>
  </si>
  <si>
    <t>⚡  Spending Power</t>
  </si>
  <si>
    <t>All signals verified?</t>
  </si>
  <si>
    <t>🔍  IDENTIFY MORE HIGH-MOMENTUM COMPANIES</t>
  </si>
  <si>
    <t>This scorecard helps you prioritize leads based on buying momentum signals.</t>
  </si>
  <si>
    <t>Inside The Grid platform, these signals are discovered automatically across thousands of companies — without manual research:</t>
  </si>
  <si>
    <t xml:space="preserve">   •  Headcount growth trends across 9 SEA/ANZ markets</t>
  </si>
  <si>
    <t xml:space="preserve">   •  Market expansion signals — new offices, new country entries</t>
  </si>
  <si>
    <t xml:space="preserve">   •  Recent funding activity — rounds, amounts, and timing</t>
  </si>
  <si>
    <t xml:space="preserve">   •  Spending power indicators — budget and GTM activity signals</t>
  </si>
  <si>
    <t>Use this scorecard to calibrate your ICP and scoring criteria, then let The Grid surface matching companies automatically.</t>
  </si>
  <si>
    <t>📋  COPY SCORE TO TRACKER  —  Log this lead in the Lead Tracker tab</t>
  </si>
  <si>
    <t>Before copying: ensure the lead name, company, and market are ready to paste.</t>
  </si>
  <si>
    <t>1.  Copy the company name you are scoring (e.g. from your CRM or LinkedIn).</t>
  </si>
  <si>
    <t>2.  Note the MQL Score from cell G23 on this sheet.</t>
  </si>
  <si>
    <t>3.  Go to the Lead Tracker tab (bottom tab bar).</t>
  </si>
  <si>
    <t>4.  Find the next empty row and paste: name in col B, company in col C, score in col G.</t>
  </si>
  <si>
    <t>5.  The TIER column (H) will auto-fill based on the score you enter.</t>
  </si>
  <si>
    <t>LEAD PIPELINE TRACKER  ·  The Grid  ·  sgpgrid.com</t>
  </si>
  <si>
    <t>📋  WORKFLOW:  Score each lead on 'Lead Scorecard' tab → Copy name + MQL score → Paste into cols B &amp; G → Tier auto-fills  ·  Reset scoring inputs before each new lead.</t>
  </si>
  <si>
    <t>LEAD NAME</t>
  </si>
  <si>
    <t>COMPANY</t>
  </si>
  <si>
    <t>MARKET
(SEA/ANZ)</t>
  </si>
  <si>
    <t>INDUSTRY</t>
  </si>
  <si>
    <t>DATE
ADDED</t>
  </si>
  <si>
    <t>MQL
SCORE</t>
  </si>
  <si>
    <t>OWNER / AE</t>
  </si>
  <si>
    <t>NEXT ACTION</t>
  </si>
  <si>
    <t>NEXT ACTION
DATE</t>
  </si>
  <si>
    <t>LAST SCORED
(YYYY-MM-DD)</t>
  </si>
  <si>
    <t>SALES FEEDBACK
&amp; RE-SCORE NOTES</t>
  </si>
  <si>
    <t>© The Grid (sgpgrid.com)  ·  Lead Quality Scorecard v2.0</t>
  </si>
  <si>
    <t>📋  EXAMPLE LEAD  —  FintechX  |  How to use the Lead Quality Scorecard</t>
  </si>
  <si>
    <t>This sheet is for reference only. It does not connect to any other tab or formula.</t>
  </si>
  <si>
    <t>🏢  COMPANY PROFILE</t>
  </si>
  <si>
    <t>Company</t>
  </si>
  <si>
    <t>FintechX</t>
  </si>
  <si>
    <t>35% YoY  (Singapore &amp; Indonesia growing fastest)</t>
  </si>
  <si>
    <t>Entering Indonesia — 3 new market offices planned Q3 2025</t>
  </si>
  <si>
    <t>Series B — USD 20M closed Q1 2025</t>
  </si>
  <si>
    <t>Positive — 40% ARR growth reported</t>
  </si>
  <si>
    <t>Not yet profitable — early growth-stage company</t>
  </si>
  <si>
    <t>High — active IT and GTM budget expansion in progress</t>
  </si>
  <si>
    <t>Persona</t>
  </si>
  <si>
    <t>VP Sales, SG HQ — budget owner and final decision-maker</t>
  </si>
  <si>
    <t>🎯  EXAMPLE SCORING  (how a rep would fill in the Lead Scorecard)</t>
  </si>
  <si>
    <t>YOUR SCORE (0–10)</t>
  </si>
  <si>
    <t>WEIGHT</t>
  </si>
  <si>
    <t>WEIGHTED SCORE</t>
  </si>
  <si>
    <t>20%</t>
  </si>
  <si>
    <t>10%</t>
  </si>
  <si>
    <t>TOTAL MQL SCORE</t>
  </si>
  <si>
    <t>✅  RESULT</t>
  </si>
  <si>
    <t>MQL Score</t>
  </si>
  <si>
    <t>82.0 / 100</t>
  </si>
  <si>
    <t>Lead Tier</t>
  </si>
  <si>
    <t>🏆 HOT — Sales Ready</t>
  </si>
  <si>
    <t>SQL Ready?</t>
  </si>
  <si>
    <t>✅ SQL READY  (score ≥75 + both gates confirmed)</t>
  </si>
  <si>
    <t>💡  WHY THIS LEAD SCORES HOT</t>
  </si>
  <si>
    <t>• 35% headcount growth in SG and ID — clear hiring momentum in target SEA markets.</t>
  </si>
  <si>
    <t>• Expanding into Indonesia directly matches a key The Grid target market signal.</t>
  </si>
  <si>
    <t>• Series B funding + positive revenue = 2 of 3 financial momentum signals confirmed.</t>
  </si>
  <si>
    <t>• Spending Power = High → auto-scored 10. Spending Power signals are strong.</t>
  </si>
  <si>
    <t>• VP Sales at HQ = final budget decision-maker — scored 8/10.</t>
  </si>
  <si>
    <t>• Persona is in the exact buying department (Sales) — department relevance 8/10.</t>
  </si>
  <si>
    <t>© The Grid (sgpgrid.com)  ·  This is an illustrative example. Real scores depend on your ICP definition.</t>
  </si>
  <si>
    <t>Not High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</si>
</sst>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0.0"/>
  </numFmts>
  <fonts count="45" x14ac:knownFonts="1">
    <font>
      <sz val="11"/>
      <color theme="1"/>
      <name val="Calibri"/>
      <family val="2"/>
      <charset val="1"/>
    </font>
    <font>
      <b/>
      <sz val="13"/>
      <color rgb="FFFFFFFF"/>
      <name val="Arial"/>
      <charset val="1"/>
    </font>
    <font>
      <i/>
      <sz val="8"/>
      <color rgb="FFAAAAAA"/>
      <name val="Arial"/>
      <charset val="1"/>
    </font>
    <font>
      <b/>
      <sz val="9"/>
      <color rgb="FFFFFFFF"/>
      <name val="Arial"/>
      <charset val="1"/>
    </font>
    <font>
      <b/>
      <sz val="9"/>
      <color rgb="FF000000"/>
      <name val="Arial"/>
      <charset val="1"/>
    </font>
    <font>
      <b/>
      <sz val="10"/>
      <color rgb="FF26345E"/>
      <name val="Arial"/>
      <charset val="1"/>
    </font>
    <font>
      <sz val="9"/>
      <color rgb="FFD42D60"/>
      <name val="Arial"/>
      <charset val="1"/>
    </font>
    <font>
      <sz val="9"/>
      <color rgb="FF92400E"/>
      <name val="Arial"/>
      <charset val="1"/>
    </font>
    <font>
      <sz val="9"/>
      <color rgb="FF13976C"/>
      <name val="Arial"/>
      <charset val="1"/>
    </font>
    <font>
      <sz val="8"/>
      <color rgb="FF1A202C"/>
      <name val="Arial"/>
      <charset val="1"/>
    </font>
    <font>
      <b/>
      <sz val="10"/>
      <color rgb="FFFFFFFF"/>
      <name val="Arial"/>
      <charset val="1"/>
    </font>
    <font>
      <sz val="9"/>
      <color rgb="FFFFFFFF"/>
      <name val="Arial"/>
      <charset val="1"/>
    </font>
    <font>
      <sz val="9"/>
      <color rgb="FF000000"/>
      <name val="Arial"/>
      <charset val="1"/>
    </font>
    <font>
      <sz val="9"/>
      <color rgb="FF4A5568"/>
      <name val="Arial"/>
      <charset val="1"/>
    </font>
    <font>
      <i/>
      <sz val="9"/>
      <color rgb="FFD42D60"/>
      <name val="Arial"/>
      <charset val="1"/>
    </font>
    <font>
      <i/>
      <sz val="9"/>
      <color rgb="FF13976C"/>
      <name val="Arial"/>
      <charset val="1"/>
    </font>
    <font>
      <b/>
      <sz val="9"/>
      <color rgb="FF064E3B"/>
      <name val="Arial"/>
      <charset val="1"/>
    </font>
    <font>
      <i/>
      <sz val="8"/>
      <color rgb="FF9CA3AF"/>
      <name val="Arial"/>
      <charset val="1"/>
    </font>
    <font>
      <i/>
      <sz val="9"/>
      <color rgb="FF000000"/>
      <name val="Arial"/>
      <charset val="1"/>
    </font>
    <font>
      <sz val="10"/>
      <color rgb="FF000000"/>
      <name val="Arial"/>
      <charset val="1"/>
    </font>
    <font>
      <i/>
      <sz val="9"/>
      <color rgb="FF4A5568"/>
      <name val="Arial"/>
      <charset val="1"/>
    </font>
    <font>
      <b/>
      <sz val="15"/>
      <color rgb="FFFFFFFF"/>
      <name val="Arial"/>
      <charset val="1"/>
    </font>
    <font>
      <b/>
      <sz val="11"/>
      <color rgb="FFFFFFFF"/>
      <name val="Arial"/>
      <charset val="1"/>
    </font>
    <font>
      <i/>
      <sz val="9"/>
      <color rgb="FF94A3B8"/>
      <name val="Arial"/>
      <charset val="1"/>
    </font>
    <font>
      <b/>
      <sz val="10"/>
      <color rgb="FF000000"/>
      <name val="Arial"/>
      <charset val="1"/>
    </font>
    <font>
      <i/>
      <sz val="9"/>
      <color rgb="FF64748B"/>
      <name val="Arial"/>
      <charset val="1"/>
    </font>
    <font>
      <i/>
      <sz val="9"/>
      <color rgb="FF166534"/>
      <name val="Arial"/>
      <charset val="1"/>
    </font>
    <font>
      <i/>
      <sz val="9"/>
      <color rgb="FF475569"/>
      <name val="Arial"/>
      <charset val="1"/>
    </font>
    <font>
      <sz val="9"/>
      <color rgb="FF475569"/>
      <name val="Arial"/>
      <charset val="1"/>
    </font>
    <font>
      <b/>
      <sz val="10"/>
      <color rgb="FF166534"/>
      <name val="Arial"/>
      <charset val="1"/>
    </font>
    <font>
      <b/>
      <sz val="16"/>
      <color rgb="FFFFFFFF"/>
      <name val="Arial"/>
      <charset val="1"/>
    </font>
    <font>
      <sz val="8"/>
      <color rgb="FF4B5563"/>
      <name val="Arial"/>
      <charset val="1"/>
    </font>
    <font>
      <b/>
      <sz val="12"/>
      <color rgb="FF000000"/>
      <name val="Arial"/>
      <charset val="1"/>
    </font>
    <font>
      <i/>
      <sz val="9"/>
      <color rgb="FF3730A3"/>
      <name val="Arial"/>
      <charset val="1"/>
    </font>
    <font>
      <b/>
      <sz val="12"/>
      <color rgb="FFFFFFFF"/>
      <name val="Arial"/>
      <charset val="1"/>
    </font>
    <font>
      <sz val="10"/>
      <color rgb="FFFFFFFF"/>
      <name val="Arial"/>
      <charset val="1"/>
    </font>
    <font>
      <b/>
      <sz val="10"/>
      <color rgb="FF92400E"/>
      <name val="Arial"/>
      <charset val="1"/>
    </font>
    <font>
      <b/>
      <sz val="12"/>
      <color rgb="FF92400E"/>
      <name val="Arial"/>
      <charset val="1"/>
    </font>
    <font>
      <i/>
      <sz val="9"/>
      <color rgb="FF92400E"/>
      <name val="Arial"/>
      <charset val="1"/>
    </font>
    <font>
      <b/>
      <sz val="11"/>
      <color rgb="FF000000"/>
      <name val="Arial"/>
      <charset val="1"/>
    </font>
    <font>
      <b/>
      <sz val="14"/>
      <color rgb="FFFFFFFF"/>
      <name val="Arial"/>
      <charset val="1"/>
    </font>
    <font>
      <sz val="9"/>
      <color rgb="FF888888"/>
      <name val="Arial"/>
      <charset val="1"/>
    </font>
    <font>
      <i/>
      <sz val="9"/>
      <color rgb="FFAAAAAA"/>
      <name val="Arial"/>
      <charset val="1"/>
    </font>
    <font>
      <b/>
      <sz val="11"/>
      <color rgb="FF26345E"/>
      <name val="Arial"/>
      <charset val="1"/>
    </font>
    <font>
      <b/>
      <sz val="16"/>
      <color rgb="FFFFD700"/>
      <name val="Arial"/>
      <charset val="1"/>
    </font>
  </fonts>
  <fills count="21">
    <fill>
      <patternFill patternType="none"/>
    </fill>
    <fill>
      <patternFill patternType="gray125"/>
    </fill>
    <fill>
      <patternFill patternType="solid">
        <fgColor rgb="FF26345E"/>
        <bgColor rgb="FF1E3A5F"/>
      </patternFill>
    </fill>
    <fill>
      <patternFill patternType="solid">
        <fgColor rgb="FFD42D60"/>
        <bgColor rgb="FF991B1B"/>
      </patternFill>
    </fill>
    <fill>
      <patternFill patternType="solid">
        <fgColor rgb="FFD4C12D"/>
        <bgColor rgb="FFFFD700"/>
      </patternFill>
    </fill>
    <fill>
      <patternFill patternType="solid">
        <fgColor rgb="FF13976C"/>
        <bgColor rgb="FF0F766E"/>
      </patternFill>
    </fill>
    <fill>
      <patternFill patternType="solid">
        <fgColor rgb="FF0F766E"/>
        <bgColor rgb="FF065F46"/>
      </patternFill>
    </fill>
    <fill>
      <patternFill patternType="solid">
        <fgColor rgb="FF3B3F8C"/>
        <bgColor rgb="FF3730A3"/>
      </patternFill>
    </fill>
    <fill>
      <patternFill patternType="solid">
        <fgColor rgb="FFF4F6FA"/>
        <bgColor rgb="FFEEF2FF"/>
      </patternFill>
    </fill>
    <fill>
      <patternFill patternType="solid">
        <fgColor rgb="FFFFFFFF"/>
        <bgColor rgb="FFFFFBEB"/>
      </patternFill>
    </fill>
    <fill>
      <patternFill patternType="solid">
        <fgColor rgb="FF374151"/>
        <bgColor rgb="FF334155"/>
      </patternFill>
    </fill>
    <fill>
      <patternFill patternType="solid">
        <fgColor rgb="FF008FD0"/>
        <bgColor rgb="FF13976C"/>
      </patternFill>
    </fill>
    <fill>
      <patternFill patternType="solid">
        <fgColor rgb="FFD1FAE5"/>
        <bgColor rgb="FFE8F5E9"/>
      </patternFill>
    </fill>
    <fill>
      <patternFill patternType="solid">
        <fgColor rgb="FFFFFBEB"/>
        <bgColor rgb="FFFFFFFF"/>
      </patternFill>
    </fill>
    <fill>
      <patternFill patternType="solid">
        <fgColor rgb="FFEEF2FF"/>
        <bgColor rgb="FFF4F6FA"/>
      </patternFill>
    </fill>
    <fill>
      <patternFill patternType="solid">
        <fgColor rgb="FFF0FDF4"/>
        <bgColor rgb="FFF4F6FA"/>
      </patternFill>
    </fill>
    <fill>
      <patternFill patternType="solid">
        <fgColor rgb="FFE8F5E9"/>
        <bgColor rgb="FFEEF2FF"/>
      </patternFill>
    </fill>
    <fill>
      <patternFill patternType="solid">
        <fgColor rgb="FF1E293B"/>
        <bgColor rgb="FF1A202C"/>
      </patternFill>
    </fill>
    <fill>
      <patternFill patternType="solid">
        <fgColor rgb="FFFFF3CD"/>
        <bgColor rgb="FFFEF3C7"/>
      </patternFill>
    </fill>
    <fill>
      <patternFill patternType="solid">
        <fgColor rgb="FF1E3A5F"/>
        <bgColor rgb="FF26345E"/>
      </patternFill>
    </fill>
    <fill>
      <patternFill patternType="solid">
        <fgColor rgb="FFFFFFFF"/>
      </patternFill>
    </fill>
  </fills>
  <borders count="42">
    <border>
      <left/>
      <right/>
      <top/>
      <bottom/>
      <diagonal/>
    </border>
    <border>
      <left style="thin">
        <color rgb="FF26345E"/>
      </left>
      <right/>
      <top style="thin">
        <color rgb="FF26345E"/>
      </top>
      <bottom style="thin">
        <color rgb="FF26345E"/>
      </bottom>
      <diagonal/>
    </border>
    <border>
      <left style="thin">
        <color rgb="FFD42D60"/>
      </left>
      <right style="thin">
        <color rgb="FFD42D60"/>
      </right>
      <top style="thin">
        <color rgb="FFD42D60"/>
      </top>
      <bottom style="thin">
        <color rgb="FFD42D60"/>
      </bottom>
      <diagonal/>
    </border>
    <border>
      <left style="thin">
        <color rgb="FFD4C12D"/>
      </left>
      <right style="thin">
        <color rgb="FFD4C12D"/>
      </right>
      <top style="thin">
        <color rgb="FFD4C12D"/>
      </top>
      <bottom style="thin">
        <color rgb="FFD4C12D"/>
      </bottom>
      <diagonal/>
    </border>
    <border>
      <left style="thin">
        <color rgb="FF13976C"/>
      </left>
      <right style="thin">
        <color rgb="FF13976C"/>
      </right>
      <top style="thin">
        <color rgb="FF13976C"/>
      </top>
      <bottom style="thin">
        <color rgb="FF13976C"/>
      </bottom>
      <diagonal/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  <diagonal/>
    </border>
    <border>
      <left style="medium">
        <color rgb="FF26345E"/>
      </left>
      <right style="medium">
        <color rgb="FF26345E"/>
      </right>
      <top style="medium">
        <color rgb="FF26345E"/>
      </top>
      <bottom style="medium">
        <color rgb="FF26345E"/>
      </bottom>
      <diagonal/>
    </border>
    <border>
      <left style="thin">
        <color rgb="FF3B3F8C"/>
      </left>
      <right style="thin">
        <color rgb="FF3B3F8C"/>
      </right>
      <top style="thin">
        <color rgb="FF3B3F8C"/>
      </top>
      <bottom style="thin">
        <color rgb="FF3B3F8C"/>
      </bottom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  <border>
      <left style="thin">
        <color rgb="FF374151"/>
      </left>
      <right style="thin">
        <color rgb="FF374151"/>
      </right>
      <top style="thin">
        <color rgb="FF374151"/>
      </top>
      <bottom style="thin">
        <color rgb="FF374151"/>
      </bottom>
      <diagonal/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  <diagonal/>
    </border>
    <border>
      <left style="thin">
        <color rgb="FF6EE7B7"/>
      </left>
      <right/>
      <top style="thin">
        <color rgb="FF6EE7B7"/>
      </top>
      <bottom style="thin">
        <color rgb="FF6EE7B7"/>
      </bottom>
      <diagonal/>
    </border>
    <border>
      <left style="thin">
        <color rgb="FFE2E8F0"/>
      </left>
      <right/>
      <top style="thin">
        <color rgb="FFE2E8F0"/>
      </top>
      <bottom style="thin">
        <color rgb="FFE2E8F0"/>
      </bottom>
      <diagonal/>
    </border>
    <border>
      <left style="medium">
        <color rgb="FFD4C12D"/>
      </left>
      <right style="medium">
        <color rgb="FFD4C12D"/>
      </right>
      <top style="medium">
        <color rgb="FFD4C12D"/>
      </top>
      <bottom style="medium">
        <color rgb="FFD4C12D"/>
      </bottom>
      <diagonal/>
    </border>
    <border>
      <left style="thin">
        <color rgb="FFCBD5E1"/>
      </left>
      <right/>
      <top style="thin">
        <color rgb="FFCBD5E1"/>
      </top>
      <bottom style="thin">
        <color rgb="FFCBD5E1"/>
      </bottom>
      <diagonal/>
    </border>
    <border>
      <left style="medium">
        <color rgb="FFD4C12D"/>
      </left>
      <right/>
      <top style="medium">
        <color rgb="FFD4C12D"/>
      </top>
      <bottom style="medium">
        <color rgb="FFD4C12D"/>
      </bottom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334155"/>
      </left>
      <right/>
      <top style="thin">
        <color rgb="FF334155"/>
      </top>
      <bottom style="thin">
        <color rgb="FF334155"/>
      </bottom>
      <diagonal/>
    </border>
    <border>
      <left style="thin">
        <color rgb="FF334155"/>
      </left>
      <right style="thin">
        <color rgb="FF334155"/>
      </right>
      <top style="thin">
        <color rgb="FF334155"/>
      </top>
      <bottom style="thin">
        <color rgb="FF334155"/>
      </bottom>
      <diagonal/>
    </border>
    <border>
      <left style="thin">
        <color rgb="FFCBD5E1"/>
      </left>
      <right style="thin">
        <color rgb="FFD42D60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medium">
        <color rgb="FFD4C12D"/>
      </right>
      <top style="thin">
        <color rgb="FFCBD5E1"/>
      </top>
      <bottom style="thin">
        <color rgb="FFCBD5E1"/>
      </bottom>
      <diagonal/>
    </border>
    <border>
      <left/>
      <right/>
      <top style="thin">
        <color rgb="FFE2E8F0"/>
      </top>
      <bottom style="thin">
        <color rgb="FFE2E8F0"/>
      </bottom>
      <diagonal/>
    </border>
    <border>
      <left style="thin">
        <color rgb="FFCBD5E1"/>
      </left>
      <right style="thin">
        <color rgb="FFE2E8F0"/>
      </right>
      <top style="thin">
        <color rgb="FFCBD5E1"/>
      </top>
      <bottom style="thin">
        <color rgb="FFCBD5E1"/>
      </bottom>
      <diagonal/>
    </border>
    <border>
      <left style="medium">
        <color rgb="FFFFD700"/>
      </left>
      <right style="medium">
        <color rgb="FFFFD700"/>
      </right>
      <top style="medium">
        <color rgb="FFFFD700"/>
      </top>
      <bottom style="medium">
        <color rgb="FFFFD700"/>
      </bottom>
      <diagonal/>
    </border>
    <border>
      <left/>
      <right/>
      <top style="thin">
        <color rgb="FF26345E"/>
      </top>
      <bottom style="thin">
        <color rgb="FF26345E"/>
      </bottom>
      <diagonal/>
    </border>
    <border>
      <left/>
      <right style="thin">
        <color rgb="FFE2E8F0"/>
      </right>
      <top style="thin">
        <color rgb="FFE2E8F0"/>
      </top>
      <bottom style="thin">
        <color rgb="FFE2E8F0"/>
      </bottom>
      <diagonal/>
    </border>
    <border>
      <left/>
      <right/>
      <top style="thin">
        <color rgb="FF0F766E"/>
      </top>
      <bottom style="thin">
        <color rgb="FF0F766E"/>
      </bottom>
      <diagonal/>
    </border>
    <border>
      <left/>
      <right style="thin">
        <color rgb="FF0F766E"/>
      </right>
      <top style="thin">
        <color rgb="FF0F766E"/>
      </top>
      <bottom style="thin">
        <color rgb="FF0F766E"/>
      </bottom>
      <diagonal/>
    </border>
    <border>
      <left/>
      <right/>
      <top style="thin">
        <color rgb="FF6EE7B7"/>
      </top>
      <bottom style="thin">
        <color rgb="FF6EE7B7"/>
      </bottom>
      <diagonal/>
    </border>
    <border>
      <left/>
      <right/>
      <top style="thin">
        <color rgb="FF374151"/>
      </top>
      <bottom style="thin">
        <color rgb="FF374151"/>
      </bottom>
      <diagonal/>
    </border>
    <border>
      <left/>
      <right style="thin">
        <color rgb="FF374151"/>
      </right>
      <top style="thin">
        <color rgb="FF374151"/>
      </top>
      <bottom style="thin">
        <color rgb="FF374151"/>
      </bottom>
      <diagonal/>
    </border>
    <border>
      <left/>
      <right/>
      <top style="medium">
        <color rgb="FF26345E"/>
      </top>
      <bottom style="medium">
        <color rgb="FF26345E"/>
      </bottom>
      <diagonal/>
    </border>
    <border>
      <left/>
      <right style="medium">
        <color rgb="FF26345E"/>
      </right>
      <top style="medium">
        <color rgb="FF26345E"/>
      </top>
      <bottom style="medium">
        <color rgb="FF26345E"/>
      </bottom>
      <diagonal/>
    </border>
    <border>
      <left/>
      <right/>
      <top style="thin">
        <color rgb="FF3B3F8C"/>
      </top>
      <bottom style="thin">
        <color rgb="FF3B3F8C"/>
      </bottom>
      <diagonal/>
    </border>
    <border>
      <left/>
      <right style="thin">
        <color rgb="FF3B3F8C"/>
      </right>
      <top style="thin">
        <color rgb="FF3B3F8C"/>
      </top>
      <bottom style="thin">
        <color rgb="FF3B3F8C"/>
      </bottom>
      <diagonal/>
    </border>
    <border>
      <left/>
      <right/>
      <top style="thin">
        <color rgb="FFCBD5E1"/>
      </top>
      <bottom style="thin">
        <color rgb="FFCBD5E1"/>
      </bottom>
      <diagonal/>
    </border>
    <border>
      <left/>
      <right/>
      <top style="medium">
        <color rgb="FFD4C12D"/>
      </top>
      <bottom style="medium">
        <color rgb="FFD4C12D"/>
      </bottom>
      <diagonal/>
    </border>
    <border>
      <left/>
      <right style="thin">
        <color rgb="FFE2E8F0"/>
      </right>
      <top style="thin">
        <color rgb="FFCBD5E1"/>
      </top>
      <bottom style="thin">
        <color rgb="FFCBD5E1"/>
      </bottom>
      <diagonal/>
    </border>
    <border>
      <left/>
      <right style="thin">
        <color rgb="FFD42D60"/>
      </right>
      <top style="thin">
        <color rgb="FFCBD5E1"/>
      </top>
      <bottom style="thin">
        <color rgb="FFCBD5E1"/>
      </bottom>
      <diagonal/>
    </border>
    <border>
      <left/>
      <right style="medium">
        <color rgb="FFD4C12D"/>
      </right>
      <top style="thin">
        <color rgb="FFCBD5E1"/>
      </top>
      <bottom style="thin">
        <color rgb="FFCBD5E1"/>
      </bottom>
      <diagonal/>
    </border>
    <border>
      <left/>
      <right/>
      <top style="thin">
        <color rgb="FF334155"/>
      </top>
      <bottom style="thin">
        <color rgb="FF334155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97">
    <xf numFmtId="0" fontId="0" fillId="0" borderId="0" xfId="0"/>
    <xf numFmtId="0" fontId="11" fillId="3" borderId="8" xfId="0" applyFont="1" applyFill="1" applyBorder="1" applyAlignment="1">
      <alignment horizontal="left" vertical="center" wrapText="1"/>
    </xf>
    <xf numFmtId="0" fontId="11" fillId="11" borderId="8" xfId="0" applyFont="1" applyFill="1" applyBorder="1" applyAlignment="1">
      <alignment horizontal="left" vertical="center" wrapText="1"/>
    </xf>
    <xf numFmtId="0" fontId="12" fillId="4" borderId="8" xfId="0" applyFont="1" applyFill="1" applyBorder="1" applyAlignment="1">
      <alignment horizontal="left" vertical="center" wrapText="1"/>
    </xf>
    <xf numFmtId="0" fontId="11" fillId="5" borderId="8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4" fillId="8" borderId="8" xfId="0" applyFont="1" applyFill="1" applyBorder="1" applyAlignment="1">
      <alignment horizontal="center" vertical="center"/>
    </xf>
    <xf numFmtId="0" fontId="4" fillId="8" borderId="8" xfId="0" applyFont="1" applyFill="1" applyBorder="1" applyAlignment="1">
      <alignment horizontal="left" vertical="center" wrapText="1"/>
    </xf>
    <xf numFmtId="0" fontId="5" fillId="8" borderId="8" xfId="0" applyFont="1" applyFill="1" applyBorder="1" applyAlignment="1">
      <alignment horizontal="center" vertical="center"/>
    </xf>
    <xf numFmtId="0" fontId="6" fillId="8" borderId="8" xfId="0" applyFont="1" applyFill="1" applyBorder="1" applyAlignment="1">
      <alignment horizontal="left" vertical="center" wrapText="1"/>
    </xf>
    <xf numFmtId="0" fontId="7" fillId="8" borderId="8" xfId="0" applyFont="1" applyFill="1" applyBorder="1" applyAlignment="1">
      <alignment horizontal="left" vertical="center" wrapText="1"/>
    </xf>
    <xf numFmtId="0" fontId="8" fillId="8" borderId="8" xfId="0" applyFont="1" applyFill="1" applyBorder="1" applyAlignment="1">
      <alignment horizontal="left" vertical="center" wrapText="1"/>
    </xf>
    <xf numFmtId="0" fontId="4" fillId="9" borderId="8" xfId="0" applyFont="1" applyFill="1" applyBorder="1" applyAlignment="1">
      <alignment horizontal="center" vertical="center"/>
    </xf>
    <xf numFmtId="0" fontId="4" fillId="9" borderId="8" xfId="0" applyFont="1" applyFill="1" applyBorder="1" applyAlignment="1">
      <alignment horizontal="left" vertical="center" wrapText="1"/>
    </xf>
    <xf numFmtId="0" fontId="5" fillId="9" borderId="8" xfId="0" applyFont="1" applyFill="1" applyBorder="1" applyAlignment="1">
      <alignment horizontal="center" vertical="center"/>
    </xf>
    <xf numFmtId="0" fontId="6" fillId="9" borderId="8" xfId="0" applyFont="1" applyFill="1" applyBorder="1" applyAlignment="1">
      <alignment horizontal="left" vertical="center" wrapText="1"/>
    </xf>
    <xf numFmtId="0" fontId="7" fillId="9" borderId="8" xfId="0" applyFont="1" applyFill="1" applyBorder="1" applyAlignment="1">
      <alignment horizontal="left" vertical="center" wrapText="1"/>
    </xf>
    <xf numFmtId="0" fontId="8" fillId="9" borderId="8" xfId="0" applyFont="1" applyFill="1" applyBorder="1" applyAlignment="1">
      <alignment horizontal="left" vertical="center" wrapText="1"/>
    </xf>
    <xf numFmtId="0" fontId="9" fillId="9" borderId="8" xfId="0" applyFont="1" applyFill="1" applyBorder="1" applyAlignment="1">
      <alignment horizontal="left" vertical="center" wrapText="1"/>
    </xf>
    <xf numFmtId="0" fontId="3" fillId="5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3" fillId="11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 wrapText="1"/>
    </xf>
    <xf numFmtId="0" fontId="13" fillId="8" borderId="8" xfId="0" applyFont="1" applyFill="1" applyBorder="1" applyAlignment="1">
      <alignment horizontal="left" vertical="center" wrapText="1"/>
    </xf>
    <xf numFmtId="0" fontId="14" fillId="8" borderId="8" xfId="0" applyFont="1" applyFill="1" applyBorder="1" applyAlignment="1">
      <alignment horizontal="left" vertical="center" wrapText="1"/>
    </xf>
    <xf numFmtId="0" fontId="15" fillId="8" borderId="8" xfId="0" applyFont="1" applyFill="1" applyBorder="1" applyAlignment="1">
      <alignment horizontal="left" vertical="center" wrapText="1"/>
    </xf>
    <xf numFmtId="0" fontId="13" fillId="9" borderId="8" xfId="0" applyFont="1" applyFill="1" applyBorder="1" applyAlignment="1">
      <alignment horizontal="left" vertical="center" wrapText="1"/>
    </xf>
    <xf numFmtId="0" fontId="14" fillId="9" borderId="8" xfId="0" applyFont="1" applyFill="1" applyBorder="1" applyAlignment="1">
      <alignment horizontal="left" vertical="center" wrapText="1"/>
    </xf>
    <xf numFmtId="0" fontId="15" fillId="9" borderId="8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19" fillId="13" borderId="13" xfId="0" applyFont="1" applyFill="1" applyBorder="1" applyAlignment="1">
      <alignment horizontal="left" vertical="center" wrapText="1"/>
    </xf>
    <xf numFmtId="0" fontId="20" fillId="8" borderId="8" xfId="0" applyFont="1" applyFill="1" applyBorder="1" applyAlignment="1">
      <alignment horizontal="left" vertical="center" wrapText="1"/>
    </xf>
    <xf numFmtId="0" fontId="20" fillId="9" borderId="8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4" fillId="8" borderId="16" xfId="0" applyFont="1" applyFill="1" applyBorder="1" applyAlignment="1">
      <alignment horizontal="center" vertical="center"/>
    </xf>
    <xf numFmtId="0" fontId="24" fillId="8" borderId="16" xfId="0" applyFont="1" applyFill="1" applyBorder="1" applyAlignment="1">
      <alignment horizontal="left" vertical="center"/>
    </xf>
    <xf numFmtId="0" fontId="27" fillId="8" borderId="16" xfId="0" applyFont="1" applyFill="1" applyBorder="1" applyAlignment="1">
      <alignment horizontal="left" vertical="center" wrapText="1"/>
    </xf>
    <xf numFmtId="9" fontId="19" fillId="8" borderId="16" xfId="0" applyNumberFormat="1" applyFont="1" applyFill="1" applyBorder="1" applyAlignment="1">
      <alignment horizontal="center" vertical="center"/>
    </xf>
    <xf numFmtId="0" fontId="24" fillId="13" borderId="13" xfId="0" applyFont="1" applyFill="1" applyBorder="1" applyAlignment="1" applyProtection="1">
      <alignment horizontal="center" vertical="center"/>
      <protection locked="0"/>
    </xf>
    <xf numFmtId="0" fontId="28" fillId="8" borderId="16" xfId="0" applyFont="1" applyFill="1" applyBorder="1" applyAlignment="1">
      <alignment horizontal="left" vertical="center" wrapText="1"/>
    </xf>
    <xf numFmtId="0" fontId="12" fillId="13" borderId="16" xfId="0" applyFont="1" applyFill="1" applyBorder="1" applyAlignment="1" applyProtection="1">
      <alignment horizontal="left" vertical="center" wrapText="1"/>
      <protection locked="0"/>
    </xf>
    <xf numFmtId="164" fontId="12" fillId="13" borderId="16" xfId="0" applyNumberFormat="1" applyFont="1" applyFill="1" applyBorder="1" applyAlignment="1" applyProtection="1">
      <alignment horizontal="center" vertical="center"/>
      <protection locked="0"/>
    </xf>
    <xf numFmtId="0" fontId="24" fillId="9" borderId="16" xfId="0" applyFont="1" applyFill="1" applyBorder="1" applyAlignment="1">
      <alignment horizontal="center" vertical="center"/>
    </xf>
    <xf numFmtId="0" fontId="24" fillId="9" borderId="16" xfId="0" applyFont="1" applyFill="1" applyBorder="1" applyAlignment="1">
      <alignment horizontal="left" vertical="center"/>
    </xf>
    <xf numFmtId="0" fontId="27" fillId="9" borderId="16" xfId="0" applyFont="1" applyFill="1" applyBorder="1" applyAlignment="1">
      <alignment horizontal="left" vertical="center" wrapText="1"/>
    </xf>
    <xf numFmtId="9" fontId="19" fillId="9" borderId="16" xfId="0" applyNumberFormat="1" applyFont="1" applyFill="1" applyBorder="1" applyAlignment="1">
      <alignment horizontal="center" vertical="center"/>
    </xf>
    <xf numFmtId="165" fontId="24" fillId="9" borderId="16" xfId="0" applyNumberFormat="1" applyFont="1" applyFill="1" applyBorder="1" applyAlignment="1">
      <alignment horizontal="center" vertical="center"/>
    </xf>
    <xf numFmtId="0" fontId="28" fillId="9" borderId="16" xfId="0" applyFont="1" applyFill="1" applyBorder="1" applyAlignment="1">
      <alignment horizontal="left" vertical="center" wrapText="1"/>
    </xf>
    <xf numFmtId="165" fontId="24" fillId="8" borderId="16" xfId="0" applyNumberFormat="1" applyFont="1" applyFill="1" applyBorder="1" applyAlignment="1">
      <alignment horizontal="center" vertical="center"/>
    </xf>
    <xf numFmtId="0" fontId="29" fillId="16" borderId="16" xfId="0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/>
    </xf>
    <xf numFmtId="165" fontId="30" fillId="2" borderId="18" xfId="0" applyNumberFormat="1" applyFont="1" applyFill="1" applyBorder="1" applyAlignment="1">
      <alignment horizontal="center" vertical="center"/>
    </xf>
    <xf numFmtId="0" fontId="31" fillId="17" borderId="18" xfId="0" applyFont="1" applyFill="1" applyBorder="1" applyAlignment="1">
      <alignment horizontal="center" vertical="center" wrapText="1"/>
    </xf>
    <xf numFmtId="1" fontId="31" fillId="17" borderId="18" xfId="0" applyNumberFormat="1" applyFont="1" applyFill="1" applyBorder="1" applyAlignment="1">
      <alignment horizontal="center" vertical="center" wrapText="1"/>
    </xf>
    <xf numFmtId="165" fontId="32" fillId="9" borderId="0" xfId="0" applyNumberFormat="1" applyFont="1" applyFill="1" applyAlignment="1">
      <alignment horizontal="center" vertical="center"/>
    </xf>
    <xf numFmtId="0" fontId="10" fillId="6" borderId="16" xfId="0" applyFont="1" applyFill="1" applyBorder="1" applyAlignment="1">
      <alignment horizontal="center" vertical="center"/>
    </xf>
    <xf numFmtId="9" fontId="37" fillId="18" borderId="16" xfId="0" applyNumberFormat="1" applyFont="1" applyFill="1" applyBorder="1" applyAlignment="1">
      <alignment horizontal="center" vertical="center"/>
    </xf>
    <xf numFmtId="0" fontId="0" fillId="0" borderId="0" xfId="0" applyProtection="1">
      <protection locked="0"/>
    </xf>
    <xf numFmtId="0" fontId="19" fillId="9" borderId="8" xfId="0" applyFont="1" applyFill="1" applyBorder="1"/>
    <xf numFmtId="0" fontId="19" fillId="9" borderId="0" xfId="0" applyFont="1" applyFill="1" applyAlignment="1">
      <alignment horizontal="center" vertical="center"/>
    </xf>
    <xf numFmtId="0" fontId="19" fillId="9" borderId="0" xfId="0" applyFont="1" applyFill="1"/>
    <xf numFmtId="0" fontId="19" fillId="9" borderId="0" xfId="0" applyFont="1" applyFill="1" applyAlignment="1">
      <alignment horizontal="left" vertical="center" wrapText="1"/>
    </xf>
    <xf numFmtId="0" fontId="19" fillId="9" borderId="0" xfId="0" applyFont="1" applyFill="1" applyAlignment="1">
      <alignment horizontal="left" vertical="center"/>
    </xf>
    <xf numFmtId="0" fontId="19" fillId="9" borderId="0" xfId="0" applyFont="1" applyFill="1" applyAlignment="1">
      <alignment horizontal="left"/>
    </xf>
    <xf numFmtId="0" fontId="41" fillId="9" borderId="8" xfId="0" applyFont="1" applyFill="1" applyBorder="1" applyAlignment="1">
      <alignment horizontal="center" vertical="center" wrapText="1"/>
    </xf>
    <xf numFmtId="0" fontId="0" fillId="9" borderId="8" xfId="0" applyFill="1" applyBorder="1" applyAlignment="1">
      <alignment horizontal="center" vertical="center" wrapText="1"/>
    </xf>
    <xf numFmtId="0" fontId="39" fillId="13" borderId="8" xfId="0" applyFont="1" applyFill="1" applyBorder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164" fontId="12" fillId="13" borderId="13" xfId="0" applyNumberFormat="1" applyFont="1" applyFill="1" applyBorder="1" applyAlignment="1">
      <alignment horizontal="center" vertical="center"/>
    </xf>
    <xf numFmtId="0" fontId="12" fillId="13" borderId="13" xfId="0" applyFont="1" applyFill="1" applyBorder="1" applyAlignment="1">
      <alignment horizontal="left" vertical="center" wrapText="1"/>
    </xf>
    <xf numFmtId="0" fontId="41" fillId="8" borderId="8" xfId="0" applyFont="1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left" vertical="center"/>
    </xf>
    <xf numFmtId="0" fontId="4" fillId="9" borderId="8" xfId="0" applyFont="1" applyFill="1" applyBorder="1" applyAlignment="1">
      <alignment horizontal="left" vertical="center"/>
    </xf>
    <xf numFmtId="0" fontId="43" fillId="13" borderId="13" xfId="0" applyFont="1" applyFill="1" applyBorder="1" applyAlignment="1">
      <alignment horizontal="center" vertical="center"/>
    </xf>
    <xf numFmtId="0" fontId="12" fillId="8" borderId="8" xfId="0" applyFont="1" applyFill="1" applyBorder="1" applyAlignment="1">
      <alignment horizontal="center" vertical="center" wrapText="1"/>
    </xf>
    <xf numFmtId="0" fontId="24" fillId="8" borderId="8" xfId="0" applyFont="1" applyFill="1" applyBorder="1" applyAlignment="1">
      <alignment horizontal="center" vertical="center" wrapText="1"/>
    </xf>
    <xf numFmtId="0" fontId="12" fillId="9" borderId="8" xfId="0" applyFont="1" applyFill="1" applyBorder="1" applyAlignment="1">
      <alignment horizontal="center" vertical="center" wrapText="1"/>
    </xf>
    <xf numFmtId="0" fontId="24" fillId="9" borderId="8" xfId="0" applyFont="1" applyFill="1" applyBorder="1" applyAlignment="1">
      <alignment horizontal="center" vertical="center" wrapText="1"/>
    </xf>
    <xf numFmtId="165" fontId="44" fillId="2" borderId="23" xfId="0" applyNumberFormat="1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left" vertical="center"/>
    </xf>
    <xf numFmtId="0" fontId="12" fillId="20" borderId="41" xfId="0" applyFont="1" applyFill="1" applyBorder="1" applyAlignment="1">
      <alignment horizontal="left" vertical="center"/>
    </xf>
    <xf numFmtId="0" fontId="0" fillId="20" borderId="41" xfId="0" applyFill="1" applyBorder="1"/>
    <xf numFmtId="0" fontId="12" fillId="8" borderId="12" xfId="0" applyFont="1" applyFill="1" applyBorder="1" applyAlignment="1">
      <alignment horizontal="left" vertical="center" wrapText="1"/>
    </xf>
    <xf numFmtId="0" fontId="0" fillId="0" borderId="21" xfId="0" applyBorder="1"/>
    <xf numFmtId="0" fontId="12" fillId="9" borderId="12" xfId="0" applyFont="1" applyFill="1" applyBorder="1" applyAlignment="1">
      <alignment horizontal="left" vertical="center" wrapText="1"/>
    </xf>
    <xf numFmtId="0" fontId="3" fillId="5" borderId="12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left" vertical="center" wrapText="1"/>
    </xf>
    <xf numFmtId="0" fontId="0" fillId="0" borderId="25" xfId="0" applyBorder="1"/>
    <xf numFmtId="0" fontId="10" fillId="10" borderId="9" xfId="0" applyFont="1" applyFill="1" applyBorder="1" applyAlignment="1">
      <alignment horizontal="center" vertical="center"/>
    </xf>
    <xf numFmtId="0" fontId="0" fillId="0" borderId="29" xfId="0" applyBorder="1"/>
    <xf numFmtId="0" fontId="0" fillId="0" borderId="30" xfId="0" applyBorder="1"/>
    <xf numFmtId="0" fontId="11" fillId="5" borderId="8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0" fillId="0" borderId="0" xfId="0"/>
    <xf numFmtId="0" fontId="17" fillId="0" borderId="0" xfId="0" applyFont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11" fillId="11" borderId="8" xfId="0" applyFont="1" applyFill="1" applyBorder="1" applyAlignment="1">
      <alignment horizontal="left" vertical="center" wrapText="1"/>
    </xf>
    <xf numFmtId="0" fontId="18" fillId="8" borderId="12" xfId="0" applyFont="1" applyFill="1" applyBorder="1" applyAlignment="1">
      <alignment horizontal="left" vertical="center"/>
    </xf>
    <xf numFmtId="0" fontId="10" fillId="6" borderId="5" xfId="0" applyFont="1" applyFill="1" applyBorder="1" applyAlignment="1">
      <alignment horizontal="center" vertical="center"/>
    </xf>
    <xf numFmtId="0" fontId="0" fillId="0" borderId="26" xfId="0" applyBorder="1"/>
    <xf numFmtId="0" fontId="0" fillId="0" borderId="27" xfId="0" applyBorder="1"/>
    <xf numFmtId="0" fontId="3" fillId="2" borderId="6" xfId="0" applyFont="1" applyFill="1" applyBorder="1" applyAlignment="1">
      <alignment horizontal="center" vertical="center" wrapText="1"/>
    </xf>
    <xf numFmtId="0" fontId="0" fillId="0" borderId="31" xfId="0" applyBorder="1"/>
    <xf numFmtId="0" fontId="0" fillId="0" borderId="32" xfId="0" applyBorder="1"/>
    <xf numFmtId="0" fontId="10" fillId="2" borderId="1" xfId="0" applyFont="1" applyFill="1" applyBorder="1" applyAlignment="1">
      <alignment horizontal="center" vertical="center"/>
    </xf>
    <xf numFmtId="0" fontId="0" fillId="0" borderId="24" xfId="0" applyBorder="1"/>
    <xf numFmtId="0" fontId="16" fillId="12" borderId="11" xfId="0" applyFont="1" applyFill="1" applyBorder="1" applyAlignment="1">
      <alignment horizontal="left" vertical="center" wrapText="1"/>
    </xf>
    <xf numFmtId="0" fontId="0" fillId="0" borderId="28" xfId="0" applyBorder="1"/>
    <xf numFmtId="0" fontId="3" fillId="2" borderId="0" xfId="0" applyFont="1" applyFill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0" fillId="0" borderId="33" xfId="0" applyBorder="1"/>
    <xf numFmtId="0" fontId="0" fillId="0" borderId="34" xfId="0" applyBorder="1"/>
    <xf numFmtId="0" fontId="3" fillId="2" borderId="12" xfId="0" applyFont="1" applyFill="1" applyBorder="1" applyAlignment="1">
      <alignment horizontal="center" vertical="center"/>
    </xf>
    <xf numFmtId="0" fontId="0" fillId="9" borderId="0" xfId="0" applyFill="1"/>
    <xf numFmtId="0" fontId="10" fillId="7" borderId="14" xfId="0" applyFont="1" applyFill="1" applyBorder="1" applyAlignment="1">
      <alignment horizontal="left" vertical="center"/>
    </xf>
    <xf numFmtId="0" fontId="0" fillId="0" borderId="35" xfId="0" applyBorder="1"/>
    <xf numFmtId="0" fontId="35" fillId="3" borderId="14" xfId="0" applyFont="1" applyFill="1" applyBorder="1" applyAlignment="1">
      <alignment horizontal="left" vertical="center" wrapText="1"/>
    </xf>
    <xf numFmtId="0" fontId="33" fillId="14" borderId="14" xfId="0" applyFont="1" applyFill="1" applyBorder="1" applyAlignment="1">
      <alignment horizontal="left" vertical="center"/>
    </xf>
    <xf numFmtId="0" fontId="19" fillId="9" borderId="14" xfId="0" applyFont="1" applyFill="1" applyBorder="1" applyAlignment="1">
      <alignment horizontal="left" vertical="center" wrapText="1"/>
    </xf>
    <xf numFmtId="0" fontId="24" fillId="13" borderId="15" xfId="0" applyFont="1" applyFill="1" applyBorder="1" applyAlignment="1" applyProtection="1">
      <alignment horizontal="center" vertical="center"/>
      <protection locked="0"/>
    </xf>
    <xf numFmtId="0" fontId="0" fillId="0" borderId="36" xfId="0" applyBorder="1" applyProtection="1">
      <protection locked="0"/>
    </xf>
    <xf numFmtId="0" fontId="24" fillId="8" borderId="22" xfId="0" applyFont="1" applyFill="1" applyBorder="1" applyAlignment="1">
      <alignment horizontal="center" vertical="center"/>
    </xf>
    <xf numFmtId="0" fontId="0" fillId="0" borderId="37" xfId="0" applyBorder="1"/>
    <xf numFmtId="0" fontId="12" fillId="9" borderId="12" xfId="0" applyFont="1" applyFill="1" applyBorder="1" applyAlignment="1">
      <alignment horizontal="left" vertical="center"/>
    </xf>
    <xf numFmtId="0" fontId="24" fillId="8" borderId="14" xfId="0" applyFont="1" applyFill="1" applyBorder="1" applyAlignment="1">
      <alignment horizontal="left" vertical="center"/>
    </xf>
    <xf numFmtId="0" fontId="24" fillId="9" borderId="20" xfId="0" applyFont="1" applyFill="1" applyBorder="1" applyAlignment="1">
      <alignment horizontal="left" vertical="center" wrapText="1"/>
    </xf>
    <xf numFmtId="0" fontId="0" fillId="0" borderId="39" xfId="0" applyBorder="1"/>
    <xf numFmtId="0" fontId="22" fillId="2" borderId="14" xfId="0" applyFont="1" applyFill="1" applyBorder="1" applyAlignment="1">
      <alignment horizontal="left" vertical="center"/>
    </xf>
    <xf numFmtId="0" fontId="0" fillId="0" borderId="0" xfId="0" applyProtection="1">
      <protection locked="0"/>
    </xf>
    <xf numFmtId="0" fontId="28" fillId="8" borderId="14" xfId="0" applyFont="1" applyFill="1" applyBorder="1" applyAlignment="1">
      <alignment horizontal="left" vertical="center" wrapText="1"/>
    </xf>
    <xf numFmtId="0" fontId="19" fillId="8" borderId="14" xfId="0" applyFont="1" applyFill="1" applyBorder="1" applyAlignment="1">
      <alignment horizontal="left" vertical="center" wrapText="1"/>
    </xf>
    <xf numFmtId="0" fontId="22" fillId="2" borderId="17" xfId="0" applyFont="1" applyFill="1" applyBorder="1" applyAlignment="1">
      <alignment horizontal="left" vertical="center"/>
    </xf>
    <xf numFmtId="0" fontId="0" fillId="0" borderId="40" xfId="0" applyBorder="1"/>
    <xf numFmtId="0" fontId="10" fillId="2" borderId="14" xfId="0" applyFont="1" applyFill="1" applyBorder="1" applyAlignment="1">
      <alignment horizontal="center" vertical="center"/>
    </xf>
    <xf numFmtId="0" fontId="35" fillId="5" borderId="14" xfId="0" applyFont="1" applyFill="1" applyBorder="1" applyAlignment="1">
      <alignment horizontal="left" vertical="center" wrapText="1"/>
    </xf>
    <xf numFmtId="0" fontId="10" fillId="10" borderId="14" xfId="0" applyFont="1" applyFill="1" applyBorder="1" applyAlignment="1">
      <alignment horizontal="left" vertical="center" wrapText="1"/>
    </xf>
    <xf numFmtId="0" fontId="10" fillId="6" borderId="14" xfId="0" applyFont="1" applyFill="1" applyBorder="1" applyAlignment="1">
      <alignment horizontal="left" vertical="center"/>
    </xf>
    <xf numFmtId="0" fontId="10" fillId="10" borderId="14" xfId="0" applyFont="1" applyFill="1" applyBorder="1" applyAlignment="1">
      <alignment horizontal="left" vertical="center"/>
    </xf>
    <xf numFmtId="0" fontId="34" fillId="2" borderId="14" xfId="0" applyFont="1" applyFill="1" applyBorder="1" applyAlignment="1">
      <alignment horizontal="center" vertical="center"/>
    </xf>
    <xf numFmtId="0" fontId="25" fillId="8" borderId="14" xfId="0" applyFont="1" applyFill="1" applyBorder="1" applyAlignment="1">
      <alignment horizontal="left" vertical="center"/>
    </xf>
    <xf numFmtId="0" fontId="24" fillId="4" borderId="22" xfId="0" applyFont="1" applyFill="1" applyBorder="1" applyAlignment="1">
      <alignment horizontal="center" vertical="center"/>
    </xf>
    <xf numFmtId="0" fontId="25" fillId="8" borderId="14" xfId="0" applyFont="1" applyFill="1" applyBorder="1" applyAlignment="1" applyProtection="1">
      <alignment horizontal="left" vertical="center"/>
      <protection locked="0"/>
    </xf>
    <xf numFmtId="0" fontId="0" fillId="0" borderId="35" xfId="0" applyBorder="1" applyProtection="1">
      <protection locked="0"/>
    </xf>
    <xf numFmtId="0" fontId="26" fillId="15" borderId="14" xfId="0" applyFont="1" applyFill="1" applyBorder="1" applyAlignment="1">
      <alignment horizontal="left" vertical="center"/>
    </xf>
    <xf numFmtId="0" fontId="10" fillId="10" borderId="22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10" fillId="3" borderId="22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left" vertical="center"/>
    </xf>
    <xf numFmtId="0" fontId="25" fillId="9" borderId="14" xfId="0" applyFont="1" applyFill="1" applyBorder="1" applyAlignment="1" applyProtection="1">
      <alignment horizontal="left" vertical="center"/>
      <protection locked="0"/>
    </xf>
    <xf numFmtId="0" fontId="22" fillId="11" borderId="22" xfId="0" applyFont="1" applyFill="1" applyBorder="1" applyAlignment="1">
      <alignment horizontal="center" vertical="center"/>
    </xf>
    <xf numFmtId="0" fontId="22" fillId="19" borderId="14" xfId="0" applyFont="1" applyFill="1" applyBorder="1" applyAlignment="1">
      <alignment horizontal="left" vertical="center"/>
    </xf>
    <xf numFmtId="0" fontId="10" fillId="3" borderId="19" xfId="0" applyFont="1" applyFill="1" applyBorder="1" applyAlignment="1">
      <alignment horizontal="center" vertical="center"/>
    </xf>
    <xf numFmtId="0" fontId="0" fillId="0" borderId="38" xfId="0" applyBorder="1"/>
    <xf numFmtId="0" fontId="10" fillId="5" borderId="14" xfId="0" applyFont="1" applyFill="1" applyBorder="1" applyAlignment="1">
      <alignment horizontal="center" vertical="center"/>
    </xf>
    <xf numFmtId="0" fontId="10" fillId="10" borderId="14" xfId="0" applyFont="1" applyFill="1" applyBorder="1" applyAlignment="1">
      <alignment horizontal="center" vertical="center"/>
    </xf>
    <xf numFmtId="0" fontId="10" fillId="10" borderId="14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0" fontId="36" fillId="18" borderId="14" xfId="0" applyFont="1" applyFill="1" applyBorder="1" applyAlignment="1">
      <alignment horizontal="left" vertical="center"/>
    </xf>
    <xf numFmtId="0" fontId="10" fillId="11" borderId="14" xfId="0" applyFont="1" applyFill="1" applyBorder="1" applyAlignment="1">
      <alignment horizontal="center" vertical="center"/>
    </xf>
    <xf numFmtId="0" fontId="19" fillId="4" borderId="14" xfId="0" applyFont="1" applyFill="1" applyBorder="1" applyAlignment="1">
      <alignment horizontal="left" vertical="center" wrapText="1"/>
    </xf>
    <xf numFmtId="0" fontId="28" fillId="9" borderId="14" xfId="0" applyFont="1" applyFill="1" applyBorder="1" applyAlignment="1">
      <alignment horizontal="left" vertical="center" wrapText="1"/>
    </xf>
    <xf numFmtId="0" fontId="22" fillId="5" borderId="22" xfId="0" applyFont="1" applyFill="1" applyBorder="1" applyAlignment="1">
      <alignment horizontal="center" vertical="center"/>
    </xf>
    <xf numFmtId="0" fontId="9" fillId="14" borderId="0" xfId="0" applyFont="1" applyFill="1" applyAlignment="1">
      <alignment horizontal="left" vertical="center"/>
    </xf>
    <xf numFmtId="0" fontId="38" fillId="18" borderId="14" xfId="0" applyFont="1" applyFill="1" applyBorder="1" applyAlignment="1">
      <alignment horizontal="left" vertical="center"/>
    </xf>
    <xf numFmtId="0" fontId="25" fillId="9" borderId="14" xfId="0" applyFont="1" applyFill="1" applyBorder="1" applyAlignment="1">
      <alignment horizontal="left" vertical="center"/>
    </xf>
    <xf numFmtId="0" fontId="19" fillId="14" borderId="14" xfId="0" applyFont="1" applyFill="1" applyBorder="1" applyAlignment="1">
      <alignment horizontal="left" vertical="center" wrapText="1"/>
    </xf>
    <xf numFmtId="0" fontId="23" fillId="10" borderId="14" xfId="0" applyFont="1" applyFill="1" applyBorder="1" applyAlignment="1">
      <alignment horizontal="left" vertical="center"/>
    </xf>
    <xf numFmtId="0" fontId="24" fillId="9" borderId="14" xfId="0" applyFont="1" applyFill="1" applyBorder="1" applyAlignment="1">
      <alignment horizontal="left" vertical="center"/>
    </xf>
    <xf numFmtId="0" fontId="19" fillId="8" borderId="22" xfId="0" applyFont="1" applyFill="1" applyBorder="1" applyAlignment="1">
      <alignment horizontal="left" vertical="center" wrapText="1"/>
    </xf>
    <xf numFmtId="0" fontId="39" fillId="4" borderId="14" xfId="0" applyFont="1" applyFill="1" applyBorder="1" applyAlignment="1">
      <alignment horizontal="center" vertical="center"/>
    </xf>
    <xf numFmtId="0" fontId="22" fillId="3" borderId="14" xfId="0" applyFont="1" applyFill="1" applyBorder="1" applyAlignment="1">
      <alignment horizontal="center" vertical="center"/>
    </xf>
    <xf numFmtId="0" fontId="24" fillId="4" borderId="14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2" fillId="8" borderId="12" xfId="0" applyFont="1" applyFill="1" applyBorder="1" applyAlignment="1">
      <alignment horizontal="left" vertical="center"/>
    </xf>
    <xf numFmtId="0" fontId="35" fillId="11" borderId="14" xfId="0" applyFont="1" applyFill="1" applyBorder="1" applyAlignment="1">
      <alignment horizontal="left" vertical="center" wrapText="1"/>
    </xf>
    <xf numFmtId="0" fontId="10" fillId="5" borderId="2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40" fillId="2" borderId="1" xfId="0" applyFont="1" applyFill="1" applyBorder="1" applyAlignment="1">
      <alignment horizontal="center" vertical="center"/>
    </xf>
    <xf numFmtId="0" fontId="10" fillId="10" borderId="0" xfId="0" applyFont="1" applyFill="1" applyAlignment="1">
      <alignment horizontal="center" vertical="center"/>
    </xf>
    <xf numFmtId="0" fontId="16" fillId="12" borderId="0" xfId="0" applyFont="1" applyFill="1" applyAlignment="1">
      <alignment horizontal="left" vertical="center" wrapText="1"/>
    </xf>
    <xf numFmtId="0" fontId="22" fillId="2" borderId="0" xfId="0" applyFont="1" applyFill="1" applyAlignment="1">
      <alignment horizontal="left" vertical="center" wrapText="1"/>
    </xf>
    <xf numFmtId="0" fontId="10" fillId="5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0" fillId="5" borderId="12" xfId="0" applyFont="1" applyFill="1" applyBorder="1" applyAlignment="1">
      <alignment horizontal="left" vertical="center"/>
    </xf>
    <xf numFmtId="0" fontId="42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</cellXfs>
  <cellStyles count="1">
    <cellStyle name="Normal" xfId="0" builtinId="0"/>
  </cellStyles>
  <dxfs count="45">
    <dxf>
      <font>
        <b/>
        <color rgb="FF064E3B"/>
        <name val="Arial"/>
        <charset val="1"/>
      </font>
      <fill>
        <patternFill>
          <bgColor rgb="FFD1FAE5"/>
        </patternFill>
      </fill>
    </dxf>
    <dxf>
      <font>
        <b/>
        <color rgb="FF991B1B"/>
        <name val="Arial"/>
        <charset val="1"/>
      </font>
      <fill>
        <patternFill>
          <bgColor rgb="FFFEE2E2"/>
        </patternFill>
      </fill>
    </dxf>
    <dxf>
      <font>
        <b/>
        <color rgb="FFFFFFFF"/>
        <name val="Arial"/>
        <charset val="1"/>
      </font>
      <fill>
        <patternFill>
          <bgColor rgb="FFD42D60"/>
        </patternFill>
      </fill>
    </dxf>
    <dxf>
      <font>
        <b/>
        <color rgb="FFFFFFFF"/>
        <name val="Arial"/>
        <charset val="1"/>
      </font>
      <fill>
        <patternFill>
          <bgColor rgb="FF008FD0"/>
        </patternFill>
      </fill>
    </dxf>
    <dxf>
      <font>
        <b/>
        <color rgb="FF000000"/>
        <name val="Arial"/>
        <charset val="1"/>
      </font>
      <fill>
        <patternFill>
          <bgColor rgb="FFD4C12D"/>
        </patternFill>
      </fill>
    </dxf>
    <dxf>
      <font>
        <b/>
        <color rgb="FFFFFFFF"/>
        <name val="Arial"/>
        <charset val="1"/>
      </font>
      <fill>
        <patternFill>
          <bgColor rgb="FF13976C"/>
        </patternFill>
      </fill>
    </dxf>
    <dxf>
      <font>
        <sz val="8"/>
        <color rgb="FF4B5563"/>
        <name val="Arial"/>
        <charset val="1"/>
      </font>
      <fill>
        <patternFill>
          <bgColor rgb="FF1E293B"/>
        </patternFill>
      </fill>
    </dxf>
    <dxf>
      <font>
        <b/>
        <sz val="8"/>
        <color rgb="FFFFFFFF"/>
        <name val="Arial"/>
        <charset val="1"/>
      </font>
      <fill>
        <patternFill>
          <bgColor rgb="FF13976C"/>
        </patternFill>
      </fill>
    </dxf>
    <dxf>
      <font>
        <color rgb="FF92400E"/>
        <name val="Arial"/>
        <charset val="1"/>
      </font>
      <fill>
        <patternFill>
          <bgColor rgb="FFFFFBEB"/>
        </patternFill>
      </fill>
    </dxf>
    <dxf>
      <font>
        <color rgb="FF92400E"/>
        <name val="Arial"/>
        <charset val="1"/>
      </font>
      <fill>
        <patternFill>
          <bgColor rgb="FFFFFBEB"/>
        </patternFill>
      </fill>
    </dxf>
    <dxf>
      <font>
        <b/>
        <color rgb="FFFFFFFF"/>
        <name val="Arial"/>
        <charset val="1"/>
      </font>
      <fill>
        <patternFill>
          <bgColor rgb="FF13976C"/>
        </patternFill>
      </fill>
    </dxf>
    <dxf>
      <font>
        <sz val="8"/>
        <color rgb="FF4B5563"/>
        <name val="Arial"/>
        <charset val="1"/>
      </font>
      <fill>
        <patternFill>
          <bgColor rgb="FF1E293B"/>
        </patternFill>
      </fill>
    </dxf>
    <dxf>
      <font>
        <b/>
        <sz val="8"/>
        <color rgb="FF000000"/>
        <name val="Arial"/>
        <charset val="1"/>
      </font>
      <fill>
        <patternFill>
          <bgColor rgb="FFD4C12D"/>
        </patternFill>
      </fill>
    </dxf>
    <dxf>
      <font>
        <sz val="8"/>
        <color rgb="FF4B5563"/>
        <name val="Arial"/>
        <charset val="1"/>
      </font>
      <fill>
        <patternFill>
          <bgColor rgb="FF1E293B"/>
        </patternFill>
      </fill>
    </dxf>
    <dxf>
      <font>
        <b/>
        <sz val="8"/>
        <color rgb="FFFFFFFF"/>
        <name val="Arial"/>
        <charset val="1"/>
      </font>
      <fill>
        <patternFill>
          <bgColor rgb="FF008FD0"/>
        </patternFill>
      </fill>
    </dxf>
    <dxf>
      <font>
        <sz val="8"/>
        <color rgb="FF4B5563"/>
        <name val="Arial"/>
        <charset val="1"/>
      </font>
      <fill>
        <patternFill>
          <bgColor rgb="FF1E293B"/>
        </patternFill>
      </fill>
    </dxf>
    <dxf>
      <font>
        <b/>
        <sz val="8"/>
        <color rgb="FFFFFFFF"/>
        <name val="Arial"/>
        <charset val="1"/>
      </font>
      <fill>
        <patternFill>
          <bgColor rgb="FFD42D60"/>
        </patternFill>
      </fill>
    </dxf>
    <dxf>
      <font>
        <b/>
        <color rgb="FF000000"/>
        <name val="Arial"/>
        <charset val="1"/>
      </font>
      <fill>
        <patternFill>
          <bgColor rgb="FFD4C12D"/>
        </patternFill>
      </fill>
    </dxf>
    <dxf>
      <font>
        <b/>
        <color rgb="FFFFFFFF"/>
        <name val="Arial"/>
        <charset val="1"/>
      </font>
      <fill>
        <patternFill>
          <bgColor rgb="FF008FD0"/>
        </patternFill>
      </fill>
    </dxf>
    <dxf>
      <font>
        <b/>
        <color rgb="FFFFFFFF"/>
        <name val="Arial"/>
        <charset val="1"/>
      </font>
      <fill>
        <patternFill>
          <bgColor rgb="FFD42D60"/>
        </patternFill>
      </fill>
    </dxf>
    <dxf>
      <font>
        <b/>
        <color rgb="FFFFFFFF"/>
        <name val="Arial"/>
        <charset val="1"/>
      </font>
      <fill>
        <patternFill>
          <bgColor rgb="FF13976C"/>
        </patternFill>
      </fill>
    </dxf>
    <dxf>
      <font>
        <b/>
        <color rgb="FFFFFFFF"/>
        <name val="Arial"/>
        <charset val="1"/>
      </font>
      <fill>
        <patternFill>
          <bgColor rgb="FF13976C"/>
        </patternFill>
      </fill>
    </dxf>
    <dxf>
      <font>
        <b/>
        <color rgb="FFFFFFFF"/>
        <name val="Arial"/>
        <charset val="1"/>
      </font>
      <fill>
        <patternFill>
          <bgColor rgb="FFD42D60"/>
        </patternFill>
      </fill>
    </dxf>
    <dxf>
      <font>
        <b/>
        <color rgb="FFFFFFFF"/>
        <name val="Arial"/>
        <charset val="1"/>
      </font>
      <fill>
        <patternFill>
          <bgColor rgb="FF008FD0"/>
        </patternFill>
      </fill>
    </dxf>
    <dxf>
      <font>
        <b/>
        <color rgb="FF000000"/>
        <name val="Arial"/>
        <charset val="1"/>
      </font>
      <fill>
        <patternFill>
          <bgColor rgb="FFD4C12D"/>
        </patternFill>
      </fill>
    </dxf>
    <dxf>
      <font>
        <b/>
        <sz val="16"/>
        <color rgb="FFFFFFFF"/>
        <name val="Arial"/>
        <charset val="1"/>
      </font>
      <fill>
        <patternFill>
          <bgColor rgb="FFD42D60"/>
        </patternFill>
      </fill>
    </dxf>
    <dxf>
      <font>
        <b/>
        <sz val="16"/>
        <color rgb="FFFFFFFF"/>
        <name val="Arial"/>
        <charset val="1"/>
      </font>
      <fill>
        <patternFill>
          <bgColor rgb="FF008FD0"/>
        </patternFill>
      </fill>
    </dxf>
    <dxf>
      <font>
        <b/>
        <sz val="16"/>
        <color rgb="FF000000"/>
        <name val="Arial"/>
        <charset val="1"/>
      </font>
      <fill>
        <patternFill>
          <bgColor rgb="FFD4C12D"/>
        </patternFill>
      </fill>
    </dxf>
    <dxf>
      <font>
        <b/>
        <sz val="16"/>
        <color rgb="FFFFFFFF"/>
        <name val="Arial"/>
        <charset val="1"/>
      </font>
      <fill>
        <patternFill>
          <bgColor rgb="FF13976C"/>
        </patternFill>
      </fill>
    </dxf>
    <dxf>
      <font>
        <color rgb="FF065F46"/>
        <name val="Arial"/>
        <charset val="1"/>
      </font>
      <fill>
        <patternFill>
          <bgColor rgb="FFD1FAE5"/>
        </patternFill>
      </fill>
    </dxf>
    <dxf>
      <font>
        <color rgb="FF991B1B"/>
        <name val="Arial"/>
        <charset val="1"/>
      </font>
      <fill>
        <patternFill>
          <bgColor rgb="FFFEE2E2"/>
        </patternFill>
      </fill>
    </dxf>
    <dxf>
      <font>
        <color rgb="FF92400E"/>
        <name val="Arial"/>
        <charset val="1"/>
      </font>
      <fill>
        <patternFill>
          <bgColor rgb="FFFEF3C7"/>
        </patternFill>
      </fill>
    </dxf>
    <dxf>
      <font>
        <color rgb="FF991B1B"/>
        <name val="Arial"/>
        <charset val="1"/>
      </font>
      <fill>
        <patternFill>
          <bgColor rgb="FFFEE2E2"/>
        </patternFill>
      </fill>
    </dxf>
    <dxf>
      <font>
        <color rgb="FF92400E"/>
        <name val="Arial"/>
        <charset val="1"/>
      </font>
      <fill>
        <patternFill>
          <bgColor rgb="FFFEF3C7"/>
        </patternFill>
      </fill>
    </dxf>
    <dxf>
      <font>
        <color rgb="FF065F46"/>
        <name val="Arial"/>
        <charset val="1"/>
      </font>
      <fill>
        <patternFill>
          <bgColor rgb="FFD1FAE5"/>
        </patternFill>
      </fill>
    </dxf>
    <dxf>
      <font>
        <b/>
        <color rgb="FF065F46"/>
        <name val="Arial"/>
        <charset val="1"/>
      </font>
      <fill>
        <patternFill>
          <bgColor rgb="FFD1FAE5"/>
        </patternFill>
      </fill>
    </dxf>
    <dxf>
      <font>
        <b/>
        <color rgb="FF991B1B"/>
        <name val="Arial"/>
        <charset val="1"/>
      </font>
      <fill>
        <patternFill>
          <bgColor rgb="FFFEE2E2"/>
        </patternFill>
      </fill>
    </dxf>
    <dxf>
      <font>
        <b/>
        <color rgb="FF92400E"/>
        <name val="Arial"/>
        <charset val="1"/>
      </font>
      <fill>
        <patternFill>
          <bgColor rgb="FFFEF3C7"/>
        </patternFill>
      </fill>
    </dxf>
    <dxf>
      <font>
        <color rgb="FF991B1B"/>
        <name val="Arial"/>
        <charset val="1"/>
      </font>
      <fill>
        <patternFill>
          <bgColor rgb="FFFEE2E2"/>
        </patternFill>
      </fill>
    </dxf>
    <dxf>
      <font>
        <color rgb="FF065F46"/>
        <name val="Arial"/>
        <charset val="1"/>
      </font>
      <fill>
        <patternFill>
          <bgColor rgb="FFD1FAE5"/>
        </patternFill>
      </fill>
    </dxf>
    <dxf>
      <font>
        <color rgb="FF92400E"/>
        <name val="Arial"/>
        <charset val="1"/>
      </font>
      <fill>
        <patternFill>
          <bgColor rgb="FFFEF3C7"/>
        </patternFill>
      </fill>
    </dxf>
    <dxf>
      <font>
        <b/>
        <color rgb="FF991B1B"/>
        <name val="Arial"/>
        <charset val="1"/>
      </font>
      <fill>
        <patternFill>
          <bgColor rgb="FFFEE2E2"/>
        </patternFill>
      </fill>
    </dxf>
    <dxf>
      <font>
        <b/>
        <color rgb="FF065F46"/>
        <name val="Arial"/>
        <charset val="1"/>
      </font>
      <fill>
        <patternFill>
          <bgColor rgb="FFD1FAE5"/>
        </patternFill>
      </fill>
    </dxf>
    <dxf>
      <font>
        <color rgb="FF94A3B8"/>
        <name val="Arial"/>
        <charset val="1"/>
      </font>
      <fill>
        <patternFill>
          <bgColor rgb="FF334155"/>
        </patternFill>
      </fill>
    </dxf>
    <dxf>
      <font>
        <b/>
        <color rgb="FFFFFFFF"/>
        <name val="Arial"/>
        <charset val="1"/>
      </font>
      <fill>
        <patternFill>
          <bgColor rgb="FF13976C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BEB"/>
      <rgbColor rgb="FFFF00FF"/>
      <rgbColor rgb="FF00FFFF"/>
      <rgbColor rgb="FF991B1B"/>
      <rgbColor rgb="FF166534"/>
      <rgbColor rgb="FF26345E"/>
      <rgbColor rgb="FF4A5568"/>
      <rgbColor rgb="FF475569"/>
      <rgbColor rgb="FF0F766E"/>
      <rgbColor rgb="FFAAAAAA"/>
      <rgbColor rgb="FF888888"/>
      <rgbColor rgb="FF94A3B8"/>
      <rgbColor rgb="FFD42D60"/>
      <rgbColor rgb="FFFFF3CD"/>
      <rgbColor rgb="FFE8F5E9"/>
      <rgbColor rgb="FF374151"/>
      <rgbColor rgb="FFFF8080"/>
      <rgbColor rgb="FF065F46"/>
      <rgbColor rgb="FFCBD5E1"/>
      <rgbColor rgb="FF334155"/>
      <rgbColor rgb="FFFF00FF"/>
      <rgbColor rgb="FFFFFF00"/>
      <rgbColor rgb="FF00FFFF"/>
      <rgbColor rgb="FF800080"/>
      <rgbColor rgb="FF800000"/>
      <rgbColor rgb="FF008FD0"/>
      <rgbColor rgb="FF0000FF"/>
      <rgbColor rgb="FF00CCFF"/>
      <rgbColor rgb="FFF0FDF4"/>
      <rgbColor rgb="FFD1FAE5"/>
      <rgbColor rgb="FFFEF3C7"/>
      <rgbColor rgb="FFE2E8F0"/>
      <rgbColor rgb="FFF4F6FA"/>
      <rgbColor rgb="FFEEF2FF"/>
      <rgbColor rgb="FFFEE2E2"/>
      <rgbColor rgb="FF3B3F8C"/>
      <rgbColor rgb="FF6EE7B7"/>
      <rgbColor rgb="FFD4C12D"/>
      <rgbColor rgb="FFFFD700"/>
      <rgbColor rgb="FFFF9900"/>
      <rgbColor rgb="FFFF6600"/>
      <rgbColor rgb="FF64748B"/>
      <rgbColor rgb="FF9CA3AF"/>
      <rgbColor rgb="FF1E3A5F"/>
      <rgbColor rgb="FF13976C"/>
      <rgbColor rgb="FF064E3B"/>
      <rgbColor rgb="FF1A202C"/>
      <rgbColor rgb="FF92400E"/>
      <rgbColor rgb="FF4B5563"/>
      <rgbColor rgb="FF3730A3"/>
      <rgbColor rgb="FF1E293B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D4C12D"/>
  </sheetPr>
  <dimension ref="A1:F40"/>
  <sheetViews>
    <sheetView showGridLines="0" topLeftCell="A37" zoomScaleNormal="100" workbookViewId="0">
      <selection sqref="A1:F1"/>
    </sheetView>
  </sheetViews>
  <sheetFormatPr defaultColWidth="8.6328125" defaultRowHeight="14.5" x14ac:dyDescent="0.35"/>
  <cols>
    <col min="1" max="1" width="5" customWidth="1"/>
    <col min="2" max="2" width="26" customWidth="1"/>
    <col min="3" max="3" width="19.90625" customWidth="1"/>
    <col min="4" max="6" width="32" customWidth="1"/>
  </cols>
  <sheetData>
    <row r="1" spans="1:6" ht="39.75" customHeight="1" x14ac:dyDescent="0.35">
      <c r="A1" s="119" t="s">
        <v>0</v>
      </c>
      <c r="B1" s="112"/>
      <c r="C1" s="112"/>
      <c r="D1" s="112"/>
      <c r="E1" s="112"/>
      <c r="F1" s="112"/>
    </row>
    <row r="2" spans="1:6" ht="18" customHeight="1" x14ac:dyDescent="0.35">
      <c r="A2" s="99" t="s">
        <v>1</v>
      </c>
      <c r="B2" s="100"/>
      <c r="C2" s="100"/>
      <c r="D2" s="100"/>
      <c r="E2" s="100"/>
      <c r="F2" s="100"/>
    </row>
    <row r="4" spans="1:6" ht="21.75" customHeight="1" x14ac:dyDescent="0.35">
      <c r="A4" s="115" t="s">
        <v>2</v>
      </c>
      <c r="B4" s="100"/>
      <c r="C4" s="7" t="s">
        <v>3</v>
      </c>
      <c r="D4" s="8" t="s">
        <v>4</v>
      </c>
      <c r="E4" s="9" t="s">
        <v>5</v>
      </c>
      <c r="F4" s="6" t="s">
        <v>6</v>
      </c>
    </row>
    <row r="5" spans="1:6" ht="27.75" customHeight="1" x14ac:dyDescent="0.35">
      <c r="A5" s="5" t="s">
        <v>7</v>
      </c>
      <c r="B5" s="5" t="s">
        <v>8</v>
      </c>
      <c r="C5" s="5" t="s">
        <v>9</v>
      </c>
      <c r="D5" s="5" t="s">
        <v>10</v>
      </c>
      <c r="E5" s="5" t="s">
        <v>11</v>
      </c>
      <c r="F5" s="5" t="s">
        <v>12</v>
      </c>
    </row>
    <row r="6" spans="1:6" ht="19.5" customHeight="1" x14ac:dyDescent="0.35">
      <c r="A6" s="120" t="s">
        <v>13</v>
      </c>
      <c r="B6" s="121"/>
      <c r="C6" s="121"/>
      <c r="D6" s="121"/>
      <c r="E6" s="121"/>
      <c r="F6" s="122"/>
    </row>
    <row r="7" spans="1:6" ht="33.75" customHeight="1" x14ac:dyDescent="0.35">
      <c r="A7" s="10">
        <v>1</v>
      </c>
      <c r="B7" s="11" t="s">
        <v>14</v>
      </c>
      <c r="C7" s="12">
        <v>10</v>
      </c>
      <c r="D7" s="13" t="s">
        <v>15</v>
      </c>
      <c r="E7" s="14" t="s">
        <v>16</v>
      </c>
      <c r="F7" s="15" t="s">
        <v>17</v>
      </c>
    </row>
    <row r="8" spans="1:6" ht="33.75" customHeight="1" x14ac:dyDescent="0.35">
      <c r="A8" s="16">
        <v>2</v>
      </c>
      <c r="B8" s="17" t="s">
        <v>18</v>
      </c>
      <c r="C8" s="18">
        <v>10</v>
      </c>
      <c r="D8" s="19" t="s">
        <v>19</v>
      </c>
      <c r="E8" s="20" t="s">
        <v>20</v>
      </c>
      <c r="F8" s="21" t="s">
        <v>21</v>
      </c>
    </row>
    <row r="9" spans="1:6" ht="33.75" customHeight="1" x14ac:dyDescent="0.35">
      <c r="A9" s="10">
        <v>3</v>
      </c>
      <c r="B9" s="11" t="s">
        <v>22</v>
      </c>
      <c r="C9" s="12">
        <v>10</v>
      </c>
      <c r="D9" s="13" t="s">
        <v>23</v>
      </c>
      <c r="E9" s="14" t="s">
        <v>24</v>
      </c>
      <c r="F9" s="15" t="s">
        <v>25</v>
      </c>
    </row>
    <row r="10" spans="1:6" ht="78" customHeight="1" x14ac:dyDescent="0.35">
      <c r="A10" s="16">
        <v>4</v>
      </c>
      <c r="B10" s="17" t="s">
        <v>26</v>
      </c>
      <c r="C10" s="18">
        <v>10</v>
      </c>
      <c r="D10" s="19" t="s">
        <v>27</v>
      </c>
      <c r="E10" s="20" t="s">
        <v>28</v>
      </c>
      <c r="F10" s="22" t="s">
        <v>29</v>
      </c>
    </row>
    <row r="11" spans="1:6" ht="19.5" customHeight="1" x14ac:dyDescent="0.35">
      <c r="A11" s="116" t="s">
        <v>30</v>
      </c>
      <c r="B11" s="106"/>
      <c r="C11" s="106"/>
      <c r="D11" s="106"/>
      <c r="E11" s="106"/>
      <c r="F11" s="107"/>
    </row>
    <row r="12" spans="1:6" ht="31.5" customHeight="1" x14ac:dyDescent="0.35">
      <c r="A12" s="10">
        <v>5</v>
      </c>
      <c r="B12" s="11" t="s">
        <v>31</v>
      </c>
      <c r="C12" s="12">
        <v>10</v>
      </c>
      <c r="D12" s="13" t="s">
        <v>32</v>
      </c>
      <c r="E12" s="14" t="s">
        <v>33</v>
      </c>
      <c r="F12" s="15" t="s">
        <v>34</v>
      </c>
    </row>
    <row r="13" spans="1:6" ht="31.5" customHeight="1" x14ac:dyDescent="0.35">
      <c r="A13" s="16">
        <v>6</v>
      </c>
      <c r="B13" s="17" t="s">
        <v>35</v>
      </c>
      <c r="C13" s="18">
        <v>10</v>
      </c>
      <c r="D13" s="19" t="s">
        <v>36</v>
      </c>
      <c r="E13" s="20" t="s">
        <v>37</v>
      </c>
      <c r="F13" s="21" t="s">
        <v>38</v>
      </c>
    </row>
    <row r="14" spans="1:6" ht="21.75" customHeight="1" x14ac:dyDescent="0.35">
      <c r="A14" s="95" t="s">
        <v>39</v>
      </c>
      <c r="B14" s="96"/>
      <c r="C14" s="96"/>
      <c r="D14" s="96"/>
      <c r="E14" s="96"/>
      <c r="F14" s="97"/>
    </row>
    <row r="15" spans="1:6" ht="24" customHeight="1" x14ac:dyDescent="0.35">
      <c r="A15" s="5" t="s">
        <v>40</v>
      </c>
      <c r="B15" s="5" t="s">
        <v>41</v>
      </c>
      <c r="C15" s="5" t="s">
        <v>42</v>
      </c>
      <c r="D15" s="108" t="s">
        <v>43</v>
      </c>
      <c r="E15" s="109"/>
      <c r="F15" s="110"/>
    </row>
    <row r="16" spans="1:6" ht="27.75" customHeight="1" x14ac:dyDescent="0.35">
      <c r="A16" s="23" t="s">
        <v>44</v>
      </c>
      <c r="B16" s="23" t="s">
        <v>45</v>
      </c>
      <c r="C16" s="4" t="s">
        <v>46</v>
      </c>
      <c r="D16" s="98" t="s">
        <v>47</v>
      </c>
      <c r="E16" s="90"/>
      <c r="F16" s="94"/>
    </row>
    <row r="17" spans="1:6" ht="27.75" customHeight="1" x14ac:dyDescent="0.35">
      <c r="A17" s="24" t="s">
        <v>48</v>
      </c>
      <c r="B17" s="24" t="s">
        <v>49</v>
      </c>
      <c r="C17" s="3" t="s">
        <v>50</v>
      </c>
      <c r="D17" s="93" t="s">
        <v>51</v>
      </c>
      <c r="E17" s="90"/>
      <c r="F17" s="94"/>
    </row>
    <row r="18" spans="1:6" ht="27.75" customHeight="1" x14ac:dyDescent="0.35">
      <c r="A18" s="25" t="s">
        <v>52</v>
      </c>
      <c r="B18" s="25" t="s">
        <v>53</v>
      </c>
      <c r="C18" s="2" t="s">
        <v>54</v>
      </c>
      <c r="D18" s="103" t="s">
        <v>55</v>
      </c>
      <c r="E18" s="90"/>
      <c r="F18" s="94"/>
    </row>
    <row r="19" spans="1:6" ht="27.75" customHeight="1" x14ac:dyDescent="0.35">
      <c r="A19" s="26" t="s">
        <v>56</v>
      </c>
      <c r="B19" s="26" t="s">
        <v>57</v>
      </c>
      <c r="C19" s="1" t="s">
        <v>58</v>
      </c>
      <c r="D19" s="118" t="s">
        <v>59</v>
      </c>
      <c r="E19" s="90"/>
      <c r="F19" s="94"/>
    </row>
    <row r="20" spans="1:6" ht="21.75" customHeight="1" x14ac:dyDescent="0.35">
      <c r="A20" s="105" t="s">
        <v>60</v>
      </c>
      <c r="B20" s="106"/>
      <c r="C20" s="106"/>
      <c r="D20" s="106"/>
      <c r="E20" s="106"/>
      <c r="F20" s="107"/>
    </row>
    <row r="21" spans="1:6" ht="21.75" customHeight="1" x14ac:dyDescent="0.35">
      <c r="A21" s="27" t="s">
        <v>7</v>
      </c>
      <c r="B21" s="27" t="s">
        <v>61</v>
      </c>
      <c r="C21" s="27" t="s">
        <v>62</v>
      </c>
      <c r="D21" s="27" t="s">
        <v>63</v>
      </c>
      <c r="E21" s="27" t="s">
        <v>64</v>
      </c>
      <c r="F21" s="27" t="s">
        <v>65</v>
      </c>
    </row>
    <row r="22" spans="1:6" ht="33.75" customHeight="1" x14ac:dyDescent="0.35">
      <c r="A22" s="10">
        <v>1</v>
      </c>
      <c r="B22" s="11" t="s">
        <v>66</v>
      </c>
      <c r="C22" s="28" t="s">
        <v>67</v>
      </c>
      <c r="D22" s="29" t="s">
        <v>68</v>
      </c>
      <c r="E22" s="30" t="s">
        <v>69</v>
      </c>
      <c r="F22" s="28" t="s">
        <v>70</v>
      </c>
    </row>
    <row r="23" spans="1:6" ht="33.75" customHeight="1" x14ac:dyDescent="0.35">
      <c r="A23" s="16">
        <v>2</v>
      </c>
      <c r="B23" s="17" t="s">
        <v>71</v>
      </c>
      <c r="C23" s="31" t="s">
        <v>72</v>
      </c>
      <c r="D23" s="32" t="s">
        <v>73</v>
      </c>
      <c r="E23" s="33" t="s">
        <v>74</v>
      </c>
      <c r="F23" s="31" t="s">
        <v>75</v>
      </c>
    </row>
    <row r="24" spans="1:6" ht="24" customHeight="1" x14ac:dyDescent="0.35">
      <c r="A24" s="113" t="s">
        <v>76</v>
      </c>
      <c r="B24" s="114"/>
      <c r="C24" s="114"/>
      <c r="D24" s="114"/>
      <c r="E24" s="114"/>
      <c r="F24" s="114"/>
    </row>
    <row r="25" spans="1:6" ht="6" customHeight="1" x14ac:dyDescent="0.35">
      <c r="A25" s="124"/>
      <c r="B25" s="100"/>
      <c r="C25" s="100"/>
      <c r="D25" s="100"/>
      <c r="E25" s="100"/>
      <c r="F25" s="100"/>
    </row>
    <row r="26" spans="1:6" ht="21.75" customHeight="1" x14ac:dyDescent="0.35">
      <c r="A26" s="95" t="s">
        <v>77</v>
      </c>
      <c r="B26" s="96"/>
      <c r="C26" s="96"/>
      <c r="D26" s="96"/>
      <c r="E26" s="96"/>
      <c r="F26" s="97"/>
    </row>
    <row r="27" spans="1:6" ht="30" customHeight="1" x14ac:dyDescent="0.35">
      <c r="A27" s="89" t="s">
        <v>78</v>
      </c>
      <c r="B27" s="90"/>
      <c r="C27" s="90"/>
      <c r="D27" s="90"/>
      <c r="E27" s="90"/>
      <c r="F27" s="90"/>
    </row>
    <row r="28" spans="1:6" ht="30" customHeight="1" x14ac:dyDescent="0.35">
      <c r="A28" s="91" t="s">
        <v>79</v>
      </c>
      <c r="B28" s="90"/>
      <c r="C28" s="90"/>
      <c r="D28" s="90"/>
      <c r="E28" s="90"/>
      <c r="F28" s="90"/>
    </row>
    <row r="29" spans="1:6" ht="30" customHeight="1" x14ac:dyDescent="0.35">
      <c r="A29" s="89" t="s">
        <v>80</v>
      </c>
      <c r="B29" s="90"/>
      <c r="C29" s="90"/>
      <c r="D29" s="90"/>
      <c r="E29" s="90"/>
      <c r="F29" s="90"/>
    </row>
    <row r="30" spans="1:6" ht="30" customHeight="1" x14ac:dyDescent="0.35">
      <c r="A30" s="91" t="s">
        <v>81</v>
      </c>
      <c r="B30" s="90"/>
      <c r="C30" s="90"/>
      <c r="D30" s="90"/>
      <c r="E30" s="90"/>
      <c r="F30" s="90"/>
    </row>
    <row r="31" spans="1:6" ht="15.75" customHeight="1" x14ac:dyDescent="0.35">
      <c r="A31" s="101" t="s">
        <v>82</v>
      </c>
      <c r="B31" s="100"/>
      <c r="C31" s="100"/>
      <c r="D31" s="100"/>
      <c r="E31" s="100"/>
      <c r="F31" s="100"/>
    </row>
    <row r="32" spans="1:6" ht="15.75" customHeight="1" x14ac:dyDescent="0.35">
      <c r="A32" s="101"/>
      <c r="B32" s="100"/>
      <c r="C32" s="100"/>
      <c r="D32" s="100"/>
      <c r="E32" s="100"/>
      <c r="F32" s="100"/>
    </row>
    <row r="33" spans="1:6" ht="7.5" customHeight="1" x14ac:dyDescent="0.35"/>
    <row r="34" spans="1:6" ht="21.75" customHeight="1" x14ac:dyDescent="0.35">
      <c r="A34" s="111" t="s">
        <v>83</v>
      </c>
      <c r="B34" s="112"/>
      <c r="C34" s="112"/>
      <c r="D34" s="112"/>
      <c r="E34" s="112"/>
      <c r="F34" s="112"/>
    </row>
    <row r="35" spans="1:6" ht="19.5" customHeight="1" x14ac:dyDescent="0.35">
      <c r="A35" s="104" t="s">
        <v>84</v>
      </c>
      <c r="B35" s="90"/>
      <c r="C35" s="90"/>
      <c r="D35" s="90"/>
      <c r="E35" s="90"/>
      <c r="F35" s="90"/>
    </row>
    <row r="36" spans="1:6" ht="24" customHeight="1" x14ac:dyDescent="0.35">
      <c r="A36" s="92" t="s">
        <v>14</v>
      </c>
      <c r="B36" s="90"/>
      <c r="C36" s="91" t="s">
        <v>85</v>
      </c>
      <c r="D36" s="90"/>
      <c r="E36" s="90"/>
      <c r="F36" s="90"/>
    </row>
    <row r="37" spans="1:6" ht="24" customHeight="1" x14ac:dyDescent="0.35">
      <c r="A37" s="102" t="s">
        <v>86</v>
      </c>
      <c r="B37" s="90"/>
      <c r="C37" s="89" t="s">
        <v>87</v>
      </c>
      <c r="D37" s="90"/>
      <c r="E37" s="90"/>
      <c r="F37" s="90"/>
    </row>
    <row r="38" spans="1:6" ht="24" customHeight="1" x14ac:dyDescent="0.35">
      <c r="A38" s="117" t="s">
        <v>88</v>
      </c>
      <c r="B38" s="90"/>
      <c r="C38" s="91" t="s">
        <v>89</v>
      </c>
      <c r="D38" s="90"/>
      <c r="E38" s="90"/>
      <c r="F38" s="90"/>
    </row>
    <row r="39" spans="1:6" ht="30" customHeight="1" x14ac:dyDescent="0.35">
      <c r="A39" s="123" t="s">
        <v>26</v>
      </c>
      <c r="B39" s="90"/>
      <c r="C39" s="89" t="s">
        <v>90</v>
      </c>
      <c r="D39" s="90"/>
      <c r="E39" s="90"/>
      <c r="F39" s="90"/>
    </row>
    <row r="40" spans="1:6" ht="15.75" customHeight="1" x14ac:dyDescent="0.35">
      <c r="A40" s="101" t="s">
        <v>91</v>
      </c>
      <c r="B40" s="100"/>
      <c r="C40" s="100"/>
      <c r="D40" s="100"/>
      <c r="E40" s="100"/>
      <c r="F40" s="100"/>
    </row>
  </sheetData>
  <mergeCells count="32">
    <mergeCell ref="A1:F1"/>
    <mergeCell ref="A6:F6"/>
    <mergeCell ref="C36:F36"/>
    <mergeCell ref="A39:B39"/>
    <mergeCell ref="A25:F25"/>
    <mergeCell ref="A40:F40"/>
    <mergeCell ref="A34:F34"/>
    <mergeCell ref="A30:F30"/>
    <mergeCell ref="A24:F24"/>
    <mergeCell ref="A4:B4"/>
    <mergeCell ref="A11:F11"/>
    <mergeCell ref="A38:B38"/>
    <mergeCell ref="D19:F19"/>
    <mergeCell ref="D16:F16"/>
    <mergeCell ref="A2:F2"/>
    <mergeCell ref="A14:F14"/>
    <mergeCell ref="A32:F32"/>
    <mergeCell ref="A37:B37"/>
    <mergeCell ref="D18:F18"/>
    <mergeCell ref="A35:F35"/>
    <mergeCell ref="A20:F20"/>
    <mergeCell ref="D15:F15"/>
    <mergeCell ref="A29:F29"/>
    <mergeCell ref="A28:F28"/>
    <mergeCell ref="A31:F31"/>
    <mergeCell ref="C39:F39"/>
    <mergeCell ref="A27:F27"/>
    <mergeCell ref="C38:F38"/>
    <mergeCell ref="A36:B36"/>
    <mergeCell ref="D17:F17"/>
    <mergeCell ref="A26:F26"/>
    <mergeCell ref="C37:F37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6345E"/>
  </sheetPr>
  <dimension ref="A1:C17"/>
  <sheetViews>
    <sheetView showGridLines="0" topLeftCell="A6" zoomScaleNormal="100" workbookViewId="0">
      <selection sqref="A1:C1"/>
    </sheetView>
  </sheetViews>
  <sheetFormatPr defaultColWidth="8.6328125" defaultRowHeight="14.5" x14ac:dyDescent="0.35"/>
  <cols>
    <col min="1" max="1" width="28" customWidth="1"/>
    <col min="2" max="3" width="32" customWidth="1"/>
  </cols>
  <sheetData>
    <row r="1" spans="1:3" ht="39.75" customHeight="1" x14ac:dyDescent="0.35">
      <c r="A1" s="119" t="s">
        <v>92</v>
      </c>
      <c r="B1" s="112"/>
      <c r="C1" s="112"/>
    </row>
    <row r="2" spans="1:3" ht="21.75" customHeight="1" x14ac:dyDescent="0.35">
      <c r="A2" s="5" t="s">
        <v>93</v>
      </c>
      <c r="B2" s="5" t="s">
        <v>94</v>
      </c>
      <c r="C2" s="5" t="s">
        <v>95</v>
      </c>
    </row>
    <row r="3" spans="1:3" ht="21.75" customHeight="1" x14ac:dyDescent="0.35">
      <c r="A3" s="11" t="s">
        <v>96</v>
      </c>
      <c r="B3" s="35"/>
      <c r="C3" s="36" t="s">
        <v>97</v>
      </c>
    </row>
    <row r="4" spans="1:3" ht="21.75" customHeight="1" x14ac:dyDescent="0.35">
      <c r="A4" s="17" t="s">
        <v>98</v>
      </c>
      <c r="B4" s="35"/>
      <c r="C4" s="37" t="s">
        <v>99</v>
      </c>
    </row>
    <row r="5" spans="1:3" ht="21.75" customHeight="1" x14ac:dyDescent="0.35">
      <c r="A5" s="11" t="s">
        <v>100</v>
      </c>
      <c r="B5" s="35"/>
      <c r="C5" s="36" t="s">
        <v>101</v>
      </c>
    </row>
    <row r="6" spans="1:3" ht="21.75" customHeight="1" x14ac:dyDescent="0.35">
      <c r="A6" s="17" t="s">
        <v>102</v>
      </c>
      <c r="B6" s="35"/>
      <c r="C6" s="37" t="s">
        <v>103</v>
      </c>
    </row>
    <row r="7" spans="1:3" ht="21.75" customHeight="1" x14ac:dyDescent="0.35">
      <c r="A7" s="11" t="s">
        <v>104</v>
      </c>
      <c r="B7" s="35"/>
      <c r="C7" s="36" t="s">
        <v>105</v>
      </c>
    </row>
    <row r="8" spans="1:3" ht="21.75" customHeight="1" x14ac:dyDescent="0.35">
      <c r="A8" s="17" t="s">
        <v>106</v>
      </c>
      <c r="B8" s="35"/>
      <c r="C8" s="37" t="s">
        <v>107</v>
      </c>
    </row>
    <row r="9" spans="1:3" ht="21.75" customHeight="1" x14ac:dyDescent="0.35">
      <c r="A9" s="11" t="s">
        <v>26</v>
      </c>
      <c r="B9" s="35"/>
      <c r="C9" s="36" t="s">
        <v>108</v>
      </c>
    </row>
    <row r="10" spans="1:3" ht="21.75" customHeight="1" x14ac:dyDescent="0.35">
      <c r="A10" s="17" t="s">
        <v>109</v>
      </c>
      <c r="B10" s="35"/>
      <c r="C10" s="37" t="s">
        <v>110</v>
      </c>
    </row>
    <row r="11" spans="1:3" ht="21.75" customHeight="1" x14ac:dyDescent="0.35">
      <c r="A11" s="11" t="s">
        <v>111</v>
      </c>
      <c r="B11" s="35"/>
      <c r="C11" s="36" t="s">
        <v>112</v>
      </c>
    </row>
    <row r="12" spans="1:3" ht="21.75" customHeight="1" x14ac:dyDescent="0.35">
      <c r="A12" s="17" t="s">
        <v>113</v>
      </c>
      <c r="B12" s="35"/>
      <c r="C12" s="37" t="s">
        <v>114</v>
      </c>
    </row>
    <row r="13" spans="1:3" ht="21.75" customHeight="1" x14ac:dyDescent="0.35">
      <c r="A13" s="11" t="s">
        <v>115</v>
      </c>
      <c r="B13" s="35"/>
      <c r="C13" s="36" t="s">
        <v>116</v>
      </c>
    </row>
    <row r="14" spans="1:3" ht="21.75" customHeight="1" x14ac:dyDescent="0.35">
      <c r="A14" s="17" t="s">
        <v>117</v>
      </c>
      <c r="B14" s="35"/>
      <c r="C14" s="37" t="s">
        <v>118</v>
      </c>
    </row>
    <row r="15" spans="1:3" ht="21.75" customHeight="1" x14ac:dyDescent="0.35">
      <c r="A15" s="11" t="s">
        <v>119</v>
      </c>
      <c r="B15" s="35"/>
      <c r="C15" s="36" t="s">
        <v>120</v>
      </c>
    </row>
    <row r="16" spans="1:3" ht="21.75" customHeight="1" x14ac:dyDescent="0.35">
      <c r="A16" s="17" t="s">
        <v>121</v>
      </c>
      <c r="B16" s="35"/>
      <c r="C16" s="37" t="s">
        <v>122</v>
      </c>
    </row>
    <row r="17" spans="1:3" ht="15.75" customHeight="1" x14ac:dyDescent="0.35">
      <c r="A17" s="101" t="s">
        <v>123</v>
      </c>
      <c r="B17" s="100"/>
      <c r="C17" s="100"/>
    </row>
  </sheetData>
  <mergeCells count="2">
    <mergeCell ref="A1:C1"/>
    <mergeCell ref="A17:C17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10"/>
  <sheetViews>
    <sheetView showGridLines="0" topLeftCell="A58" zoomScaleNormal="100" workbookViewId="0">
      <selection activeCell="A23" sqref="A23:E23"/>
    </sheetView>
  </sheetViews>
  <sheetFormatPr defaultColWidth="8.6328125" defaultRowHeight="14.5" x14ac:dyDescent="0.35"/>
  <cols>
    <col min="1" max="1" width="4" customWidth="1"/>
    <col min="2" max="2" width="20" customWidth="1"/>
    <col min="3" max="3" width="26" customWidth="1"/>
    <col min="4" max="5" width="7" customWidth="1"/>
    <col min="6" max="6" width="11" customWidth="1"/>
    <col min="7" max="7" width="14" customWidth="1"/>
    <col min="8" max="8" width="28" customWidth="1"/>
    <col min="9" max="9" width="32" customWidth="1"/>
    <col min="10" max="10" width="26" customWidth="1"/>
    <col min="11" max="11" width="18" customWidth="1"/>
    <col min="12" max="12" width="14" customWidth="1"/>
  </cols>
  <sheetData>
    <row r="1" spans="1:11" ht="39.75" customHeight="1" x14ac:dyDescent="0.35">
      <c r="A1" s="167" t="s">
        <v>124</v>
      </c>
      <c r="B1" s="112"/>
      <c r="C1" s="112"/>
      <c r="D1" s="112"/>
      <c r="E1" s="112"/>
      <c r="F1" s="112"/>
      <c r="G1" s="112"/>
      <c r="H1" s="112"/>
      <c r="I1" s="112"/>
    </row>
    <row r="2" spans="1:11" ht="18" customHeight="1" x14ac:dyDescent="0.35">
      <c r="A2" s="99" t="s">
        <v>125</v>
      </c>
      <c r="B2" s="100"/>
      <c r="C2" s="100"/>
      <c r="D2" s="100"/>
      <c r="E2" s="100"/>
      <c r="F2" s="100"/>
      <c r="G2" s="99" t="s">
        <v>126</v>
      </c>
      <c r="H2" s="100"/>
      <c r="I2" s="100"/>
    </row>
    <row r="3" spans="1:11" ht="18" customHeight="1" x14ac:dyDescent="0.35">
      <c r="A3" s="173" t="s">
        <v>127</v>
      </c>
      <c r="B3" s="100"/>
      <c r="C3" s="100"/>
      <c r="D3" s="100"/>
      <c r="E3" s="100"/>
      <c r="F3" s="100"/>
      <c r="G3" s="100"/>
      <c r="H3" s="100"/>
      <c r="I3" s="100"/>
    </row>
    <row r="4" spans="1:11" ht="6" customHeight="1" x14ac:dyDescent="0.35"/>
    <row r="5" spans="1:11" ht="27.75" customHeight="1" x14ac:dyDescent="0.35">
      <c r="A5" s="138" t="s">
        <v>128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</row>
    <row r="6" spans="1:11" ht="21.75" customHeight="1" x14ac:dyDescent="0.35">
      <c r="A6" s="148" t="s">
        <v>129</v>
      </c>
      <c r="B6" s="126"/>
      <c r="C6" s="126"/>
      <c r="D6" s="177" t="s">
        <v>130</v>
      </c>
      <c r="E6" s="126"/>
      <c r="F6" s="126"/>
      <c r="G6" s="126"/>
      <c r="H6" s="126"/>
      <c r="I6" s="126"/>
      <c r="J6" s="126"/>
      <c r="K6" s="126"/>
    </row>
    <row r="7" spans="1:11" ht="19.5" customHeight="1" x14ac:dyDescent="0.35">
      <c r="A7" s="135" t="s">
        <v>88</v>
      </c>
      <c r="B7" s="126"/>
      <c r="C7" s="126"/>
      <c r="D7" s="130" t="s">
        <v>131</v>
      </c>
      <c r="E7" s="131"/>
      <c r="F7" s="131"/>
      <c r="G7" s="150" t="s">
        <v>132</v>
      </c>
      <c r="H7" s="126"/>
      <c r="I7" s="126"/>
      <c r="J7" s="126"/>
      <c r="K7" s="126"/>
    </row>
    <row r="8" spans="1:11" ht="19.5" customHeight="1" x14ac:dyDescent="0.35">
      <c r="A8" s="178" t="s">
        <v>133</v>
      </c>
      <c r="B8" s="126"/>
      <c r="C8" s="126"/>
      <c r="D8" s="130" t="s">
        <v>134</v>
      </c>
      <c r="E8" s="131"/>
      <c r="F8" s="131"/>
      <c r="G8" s="175" t="s">
        <v>135</v>
      </c>
      <c r="H8" s="126"/>
      <c r="I8" s="126"/>
      <c r="J8" s="126"/>
      <c r="K8" s="126"/>
    </row>
    <row r="9" spans="1:11" ht="19.5" customHeight="1" x14ac:dyDescent="0.35">
      <c r="A9" s="135" t="s">
        <v>136</v>
      </c>
      <c r="B9" s="126"/>
      <c r="C9" s="126"/>
      <c r="D9" s="130" t="s">
        <v>134</v>
      </c>
      <c r="E9" s="131"/>
      <c r="F9" s="131"/>
      <c r="G9" s="150" t="s">
        <v>137</v>
      </c>
      <c r="H9" s="126"/>
      <c r="I9" s="126"/>
      <c r="J9" s="126"/>
      <c r="K9" s="126"/>
    </row>
    <row r="10" spans="1:11" ht="19.5" customHeight="1" x14ac:dyDescent="0.35">
      <c r="A10" s="178" t="s">
        <v>26</v>
      </c>
      <c r="B10" s="126"/>
      <c r="C10" s="126"/>
      <c r="D10" s="130" t="s">
        <v>302</v>
      </c>
      <c r="E10" s="131"/>
      <c r="F10" s="131"/>
      <c r="G10" s="175" t="s">
        <v>138</v>
      </c>
      <c r="H10" s="126"/>
      <c r="I10" s="126"/>
      <c r="J10" s="126"/>
      <c r="K10" s="126"/>
    </row>
    <row r="11" spans="1:11" ht="18" customHeight="1" x14ac:dyDescent="0.35">
      <c r="A11" s="154" t="s">
        <v>139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26"/>
    </row>
    <row r="12" spans="1:11" ht="6" customHeight="1" x14ac:dyDescent="0.35">
      <c r="A12" s="100"/>
      <c r="B12" s="100"/>
      <c r="C12" s="100"/>
      <c r="F12" s="100"/>
      <c r="G12" s="100"/>
      <c r="H12" s="100"/>
      <c r="I12" s="100"/>
    </row>
    <row r="13" spans="1:11" ht="25.5" customHeight="1" x14ac:dyDescent="0.35">
      <c r="A13" s="138" t="s">
        <v>140</v>
      </c>
      <c r="B13" s="126"/>
      <c r="C13" s="126"/>
      <c r="D13" s="126"/>
      <c r="E13" s="126"/>
      <c r="F13" s="126"/>
      <c r="G13" s="126"/>
      <c r="H13" s="126"/>
      <c r="I13" s="126"/>
      <c r="J13" s="126"/>
      <c r="K13" s="126"/>
    </row>
    <row r="14" spans="1:11" ht="37.5" customHeight="1" x14ac:dyDescent="0.35">
      <c r="A14" s="38" t="s">
        <v>7</v>
      </c>
      <c r="B14" s="38" t="s">
        <v>141</v>
      </c>
      <c r="C14" s="38" t="s">
        <v>142</v>
      </c>
      <c r="D14" s="38" t="s">
        <v>143</v>
      </c>
      <c r="E14" s="38" t="s">
        <v>144</v>
      </c>
      <c r="F14" s="38" t="s">
        <v>145</v>
      </c>
      <c r="G14" s="38" t="s">
        <v>146</v>
      </c>
      <c r="H14" s="38" t="s">
        <v>147</v>
      </c>
      <c r="I14" s="38" t="s">
        <v>148</v>
      </c>
      <c r="J14" s="38" t="s">
        <v>149</v>
      </c>
      <c r="K14" s="38" t="s">
        <v>150</v>
      </c>
    </row>
    <row r="15" spans="1:11" ht="19.5" customHeight="1" x14ac:dyDescent="0.35">
      <c r="A15" s="125" t="s">
        <v>151</v>
      </c>
      <c r="B15" s="126"/>
      <c r="C15" s="126"/>
      <c r="D15" s="126"/>
      <c r="E15" s="126"/>
      <c r="F15" s="126"/>
      <c r="G15" s="126"/>
      <c r="H15" s="126"/>
      <c r="I15" s="126"/>
      <c r="J15" s="126"/>
      <c r="K15" s="126"/>
    </row>
    <row r="16" spans="1:11" ht="27.75" customHeight="1" x14ac:dyDescent="0.35">
      <c r="A16" s="39" t="s">
        <v>152</v>
      </c>
      <c r="B16" s="40" t="s">
        <v>14</v>
      </c>
      <c r="C16" s="41" t="s">
        <v>153</v>
      </c>
      <c r="D16" s="39">
        <v>10</v>
      </c>
      <c r="E16" s="42">
        <v>0.2</v>
      </c>
      <c r="F16" s="43"/>
      <c r="G16" s="39">
        <f>IF(F16="",0,F16*E16*10)</f>
        <v>0</v>
      </c>
      <c r="H16" s="41" t="s">
        <v>154</v>
      </c>
      <c r="I16" s="44" t="s">
        <v>155</v>
      </c>
      <c r="J16" s="45"/>
      <c r="K16" s="46"/>
    </row>
    <row r="17" spans="1:12" ht="49.5" customHeight="1" x14ac:dyDescent="0.35">
      <c r="A17" s="47" t="s">
        <v>156</v>
      </c>
      <c r="B17" s="48" t="s">
        <v>18</v>
      </c>
      <c r="C17" s="49" t="s">
        <v>157</v>
      </c>
      <c r="D17" s="47">
        <v>10</v>
      </c>
      <c r="E17" s="50">
        <v>0.2</v>
      </c>
      <c r="F17" s="43"/>
      <c r="G17" s="51">
        <f>IF(F17="",0,F17*E17*10)</f>
        <v>0</v>
      </c>
      <c r="H17" s="49" t="s">
        <v>158</v>
      </c>
      <c r="I17" s="52" t="s">
        <v>159</v>
      </c>
      <c r="J17" s="45"/>
      <c r="K17" s="46"/>
    </row>
    <row r="18" spans="1:12" ht="27.75" customHeight="1" x14ac:dyDescent="0.35">
      <c r="A18" s="39" t="s">
        <v>160</v>
      </c>
      <c r="B18" s="40" t="s">
        <v>22</v>
      </c>
      <c r="C18" s="41" t="s">
        <v>161</v>
      </c>
      <c r="D18" s="39">
        <v>10</v>
      </c>
      <c r="E18" s="42">
        <v>0.2</v>
      </c>
      <c r="F18" s="43"/>
      <c r="G18" s="53">
        <f>IF(F18="",0,F18*E18*10)</f>
        <v>0</v>
      </c>
      <c r="H18" s="41" t="s">
        <v>162</v>
      </c>
      <c r="I18" s="44" t="s">
        <v>163</v>
      </c>
      <c r="J18" s="45"/>
      <c r="K18" s="46"/>
    </row>
    <row r="19" spans="1:12" ht="27.75" customHeight="1" x14ac:dyDescent="0.35">
      <c r="A19" s="47" t="s">
        <v>164</v>
      </c>
      <c r="B19" s="48" t="s">
        <v>26</v>
      </c>
      <c r="C19" s="49" t="s">
        <v>165</v>
      </c>
      <c r="D19" s="47">
        <v>10</v>
      </c>
      <c r="E19" s="50">
        <v>0.1</v>
      </c>
      <c r="F19" s="54">
        <f>IF(D10="High",10,3)</f>
        <v>3</v>
      </c>
      <c r="G19" s="51">
        <f>IF(F19="",0,F19*E19*10)</f>
        <v>3.0000000000000004</v>
      </c>
      <c r="H19" s="49" t="s">
        <v>166</v>
      </c>
      <c r="I19" s="52" t="s">
        <v>167</v>
      </c>
      <c r="J19" s="45"/>
      <c r="K19" s="46"/>
    </row>
    <row r="20" spans="1:12" ht="19.5" customHeight="1" x14ac:dyDescent="0.35">
      <c r="A20" s="147" t="s">
        <v>168</v>
      </c>
      <c r="B20" s="126"/>
      <c r="C20" s="126"/>
      <c r="D20" s="126"/>
      <c r="E20" s="126"/>
      <c r="F20" s="126"/>
      <c r="G20" s="126"/>
      <c r="H20" s="126"/>
      <c r="I20" s="126"/>
      <c r="J20" s="126"/>
      <c r="K20" s="126"/>
    </row>
    <row r="21" spans="1:12" ht="27.75" customHeight="1" x14ac:dyDescent="0.35">
      <c r="A21" s="39" t="s">
        <v>169</v>
      </c>
      <c r="B21" s="40" t="s">
        <v>31</v>
      </c>
      <c r="C21" s="41" t="s">
        <v>170</v>
      </c>
      <c r="D21" s="39">
        <v>10</v>
      </c>
      <c r="E21" s="42">
        <v>0.2</v>
      </c>
      <c r="F21" s="43"/>
      <c r="G21" s="53">
        <f>IF(F21="",0,F21*E21*10)</f>
        <v>0</v>
      </c>
      <c r="H21" s="41" t="s">
        <v>171</v>
      </c>
      <c r="I21" s="44" t="s">
        <v>172</v>
      </c>
      <c r="J21" s="45"/>
      <c r="K21" s="46"/>
    </row>
    <row r="22" spans="1:12" ht="27.75" customHeight="1" x14ac:dyDescent="0.35">
      <c r="A22" s="47" t="s">
        <v>173</v>
      </c>
      <c r="B22" s="48" t="s">
        <v>35</v>
      </c>
      <c r="C22" s="49" t="s">
        <v>174</v>
      </c>
      <c r="D22" s="47">
        <v>10</v>
      </c>
      <c r="E22" s="50">
        <v>0.1</v>
      </c>
      <c r="F22" s="43"/>
      <c r="G22" s="51">
        <f>IF(F22="",0,F22*E22*10)</f>
        <v>0</v>
      </c>
      <c r="H22" s="49" t="s">
        <v>175</v>
      </c>
      <c r="I22" s="52" t="s">
        <v>176</v>
      </c>
      <c r="J22" s="45"/>
      <c r="K22" s="46"/>
    </row>
    <row r="23" spans="1:12" ht="37.5" customHeight="1" x14ac:dyDescent="0.35">
      <c r="A23" s="142" t="s">
        <v>177</v>
      </c>
      <c r="B23" s="143"/>
      <c r="C23" s="143"/>
      <c r="D23" s="143"/>
      <c r="E23" s="143"/>
      <c r="F23" s="55"/>
      <c r="G23" s="56">
        <f>ROUND(G16+G17+G18+G19+G21+G22,1)</f>
        <v>3</v>
      </c>
      <c r="H23" s="57" t="s">
        <v>178</v>
      </c>
      <c r="I23" s="57" t="s">
        <v>179</v>
      </c>
      <c r="J23" s="57" t="s">
        <v>180</v>
      </c>
      <c r="K23" s="58" t="s">
        <v>181</v>
      </c>
      <c r="L23" s="59"/>
    </row>
    <row r="24" spans="1:12" ht="18" customHeight="1" x14ac:dyDescent="0.35">
      <c r="A24" s="128" t="s">
        <v>182</v>
      </c>
      <c r="B24" s="126"/>
      <c r="C24" s="126"/>
      <c r="D24" s="126"/>
      <c r="E24" s="126"/>
      <c r="F24" s="126"/>
      <c r="G24" s="126"/>
      <c r="H24" s="126"/>
      <c r="I24" s="126"/>
      <c r="J24" s="126"/>
      <c r="K24" s="126"/>
    </row>
    <row r="25" spans="1:12" ht="27.75" customHeight="1" x14ac:dyDescent="0.35">
      <c r="A25" s="138" t="s">
        <v>183</v>
      </c>
      <c r="B25" s="126"/>
      <c r="C25" s="126"/>
      <c r="D25" s="126"/>
      <c r="E25" s="126"/>
      <c r="F25" s="126"/>
      <c r="G25" s="149" t="str">
        <f>IF(G23&gt;=80,"🏆 HOT — Sales Ready",IF(G23&gt;=60,"🔥 WARM — Qualify &amp; Nurture",IF(G23&gt;=40,"🌱 NURTURE — Monitor &amp; Re-score","⛔ DISQUALIFY — Poor Fit")))</f>
        <v>⛔ DISQUALIFY — Poor Fit</v>
      </c>
      <c r="H25" s="126"/>
      <c r="I25" s="126"/>
      <c r="J25" s="126"/>
      <c r="K25" s="126"/>
    </row>
    <row r="26" spans="1:12" ht="25.5" customHeight="1" x14ac:dyDescent="0.35">
      <c r="A26" s="148" t="s">
        <v>184</v>
      </c>
      <c r="B26" s="126"/>
      <c r="C26" s="126"/>
      <c r="D26" s="126"/>
      <c r="E26" s="126"/>
      <c r="F26" s="126"/>
      <c r="G26" s="146" t="str">
        <f>IF(G23&gt;=80,"→ Assign to AE/SDR. Book discovery call immediately.",IF(G23&gt;=60,"→ Add to outbound sequence. Tailor messaging to strongest signals.",IF(G23&gt;=40,"→ Add to nurture campaign. Re-score when new signals appear.","→ Deprioritize. Archive and revisit only if signals change.")))</f>
        <v>→ Deprioritize. Archive and revisit only if signals change.</v>
      </c>
      <c r="H26" s="126"/>
      <c r="I26" s="126"/>
      <c r="J26" s="126"/>
      <c r="K26" s="126"/>
    </row>
    <row r="27" spans="1:12" ht="18" customHeight="1" x14ac:dyDescent="0.35">
      <c r="A27" s="128" t="s">
        <v>185</v>
      </c>
      <c r="B27" s="126"/>
      <c r="C27" s="126"/>
      <c r="D27" s="126"/>
      <c r="E27" s="126"/>
      <c r="F27" s="126"/>
      <c r="G27" s="126"/>
      <c r="H27" s="126"/>
      <c r="I27" s="126"/>
      <c r="J27" s="126"/>
      <c r="K27" s="126"/>
    </row>
    <row r="28" spans="1:12" ht="21.75" customHeight="1" x14ac:dyDescent="0.35">
      <c r="A28" s="148" t="s">
        <v>186</v>
      </c>
      <c r="B28" s="126"/>
      <c r="C28" s="126"/>
      <c r="D28" s="126"/>
      <c r="E28" s="126"/>
      <c r="F28" s="126"/>
      <c r="G28" s="126"/>
      <c r="H28" s="126"/>
      <c r="I28" s="126"/>
      <c r="J28" s="126"/>
      <c r="K28" s="126"/>
    </row>
    <row r="29" spans="1:12" ht="24" customHeight="1" x14ac:dyDescent="0.35">
      <c r="A29" s="164" t="s">
        <v>187</v>
      </c>
      <c r="B29" s="126"/>
      <c r="C29" s="126"/>
      <c r="D29" s="126"/>
      <c r="E29" s="126"/>
      <c r="F29" s="145" t="s">
        <v>188</v>
      </c>
      <c r="G29" s="126"/>
      <c r="H29" s="126"/>
      <c r="I29" s="126"/>
      <c r="J29" s="126"/>
      <c r="K29" s="126"/>
    </row>
    <row r="30" spans="1:12" ht="24" customHeight="1" x14ac:dyDescent="0.35">
      <c r="A30" s="182" t="s">
        <v>189</v>
      </c>
      <c r="B30" s="126"/>
      <c r="C30" s="126"/>
      <c r="D30" s="126"/>
      <c r="E30" s="126"/>
      <c r="F30" s="170" t="s">
        <v>190</v>
      </c>
      <c r="G30" s="126"/>
      <c r="H30" s="126"/>
      <c r="I30" s="126"/>
      <c r="J30" s="126"/>
      <c r="K30" s="126"/>
    </row>
    <row r="31" spans="1:12" ht="24" customHeight="1" x14ac:dyDescent="0.35">
      <c r="A31" s="169" t="s">
        <v>191</v>
      </c>
      <c r="B31" s="126"/>
      <c r="C31" s="126"/>
      <c r="D31" s="126"/>
      <c r="E31" s="126"/>
      <c r="F31" s="185" t="s">
        <v>192</v>
      </c>
      <c r="G31" s="126"/>
      <c r="H31" s="126"/>
      <c r="I31" s="126"/>
      <c r="J31" s="126"/>
      <c r="K31" s="126"/>
    </row>
    <row r="32" spans="1:12" ht="24" customHeight="1" x14ac:dyDescent="0.35">
      <c r="A32" s="162" t="s">
        <v>193</v>
      </c>
      <c r="B32" s="126"/>
      <c r="C32" s="126"/>
      <c r="D32" s="126"/>
      <c r="E32" s="163"/>
      <c r="F32" s="127" t="s">
        <v>194</v>
      </c>
      <c r="G32" s="126"/>
      <c r="H32" s="126"/>
      <c r="I32" s="126"/>
      <c r="J32" s="126"/>
      <c r="K32" s="126"/>
    </row>
    <row r="33" spans="1:11" ht="6" customHeight="1" x14ac:dyDescent="0.35"/>
    <row r="34" spans="1:11" ht="25.5" customHeight="1" x14ac:dyDescent="0.35">
      <c r="A34" s="138" t="s">
        <v>195</v>
      </c>
      <c r="B34" s="126"/>
      <c r="C34" s="126"/>
      <c r="D34" s="126"/>
      <c r="E34" s="126"/>
      <c r="F34" s="126"/>
      <c r="G34" s="126"/>
      <c r="H34" s="126"/>
      <c r="I34" s="126"/>
      <c r="J34" s="126"/>
      <c r="K34" s="126"/>
    </row>
    <row r="35" spans="1:11" ht="24" customHeight="1" x14ac:dyDescent="0.35">
      <c r="A35" s="147" t="s">
        <v>196</v>
      </c>
      <c r="B35" s="126"/>
      <c r="C35" s="126"/>
      <c r="D35" s="126"/>
      <c r="E35" s="126"/>
      <c r="F35" s="60" t="s">
        <v>197</v>
      </c>
      <c r="G35" s="147" t="s">
        <v>198</v>
      </c>
      <c r="H35" s="126"/>
      <c r="I35" s="126"/>
      <c r="J35" s="126"/>
      <c r="K35" s="126"/>
    </row>
    <row r="36" spans="1:11" ht="27.75" customHeight="1" x14ac:dyDescent="0.35">
      <c r="A36" s="156" t="s">
        <v>199</v>
      </c>
      <c r="B36" s="126"/>
      <c r="C36" s="126"/>
      <c r="D36" s="126"/>
      <c r="E36" s="126"/>
      <c r="F36" s="43" t="s">
        <v>131</v>
      </c>
      <c r="G36" s="152" t="s">
        <v>200</v>
      </c>
      <c r="H36" s="153"/>
      <c r="I36" s="153"/>
      <c r="J36" s="153"/>
      <c r="K36" s="153"/>
    </row>
    <row r="37" spans="1:11" ht="27.75" customHeight="1" x14ac:dyDescent="0.35">
      <c r="A37" s="136" t="s">
        <v>201</v>
      </c>
      <c r="B37" s="126"/>
      <c r="C37" s="126"/>
      <c r="D37" s="126"/>
      <c r="E37" s="137"/>
      <c r="F37" s="43" t="s">
        <v>131</v>
      </c>
      <c r="G37" s="159" t="s">
        <v>202</v>
      </c>
      <c r="H37" s="153"/>
      <c r="I37" s="153"/>
      <c r="J37" s="153"/>
      <c r="K37" s="153"/>
    </row>
    <row r="38" spans="1:11" ht="27.75" customHeight="1" x14ac:dyDescent="0.35">
      <c r="A38" s="138" t="s">
        <v>203</v>
      </c>
      <c r="B38" s="126"/>
      <c r="C38" s="126"/>
      <c r="D38" s="126"/>
      <c r="E38" s="126"/>
      <c r="F38" s="138" t="str">
        <f>IF(AND($G$23&gt;=75,$F$36="☑ Yes",$F$37="☑ Yes"),"✅  SQL READY  —  Assign to AE pipeline now","— Not yet SQL-ready  (need: score ≥75 + both gates ☑ Yes)")</f>
        <v>— Not yet SQL-ready  (need: score ≥75 + both gates ☑ Yes)</v>
      </c>
      <c r="G38" s="126"/>
      <c r="H38" s="126"/>
      <c r="I38" s="126"/>
      <c r="J38" s="126"/>
      <c r="K38" s="126"/>
    </row>
    <row r="39" spans="1:11" ht="18" customHeight="1" x14ac:dyDescent="0.35">
      <c r="A39" s="154" t="s">
        <v>204</v>
      </c>
      <c r="B39" s="126"/>
      <c r="C39" s="126"/>
      <c r="D39" s="126"/>
      <c r="E39" s="126"/>
      <c r="F39" s="126"/>
      <c r="G39" s="126"/>
      <c r="H39" s="126"/>
      <c r="I39" s="126"/>
      <c r="J39" s="126"/>
      <c r="K39" s="126"/>
    </row>
    <row r="40" spans="1:11" ht="6" customHeight="1" x14ac:dyDescent="0.35"/>
    <row r="41" spans="1:11" ht="21.75" customHeight="1" x14ac:dyDescent="0.35">
      <c r="A41" s="168" t="s">
        <v>205</v>
      </c>
      <c r="B41" s="126"/>
      <c r="C41" s="126"/>
      <c r="D41" s="126"/>
      <c r="E41" s="126"/>
      <c r="F41" s="61">
        <f>E16+E17+E18+E19+E21+E22</f>
        <v>1.0000000000000002</v>
      </c>
      <c r="G41" s="168" t="str">
        <f>IF(ABS((E16+E17+E18+E19+E21+E22)-1)&lt;0.001,"✅  Weights = 100% — scoring correctly calibrated","❌  Weights ≠ 100% — please check weight column E")</f>
        <v>✅  Weights = 100% — scoring correctly calibrated</v>
      </c>
      <c r="H41" s="126"/>
      <c r="I41" s="126"/>
      <c r="J41" s="126"/>
      <c r="K41" s="126"/>
    </row>
    <row r="42" spans="1:11" ht="7.5" customHeight="1" x14ac:dyDescent="0.35"/>
    <row r="43" spans="1:11" ht="18" customHeight="1" x14ac:dyDescent="0.35">
      <c r="A43" s="34" t="s">
        <v>206</v>
      </c>
    </row>
    <row r="44" spans="1:11" ht="7.5" customHeight="1" x14ac:dyDescent="0.35">
      <c r="A44" s="139"/>
      <c r="B44" s="139"/>
      <c r="C44" s="139"/>
      <c r="D44" s="139"/>
      <c r="E44" s="139"/>
      <c r="F44" s="139"/>
      <c r="G44" s="139"/>
      <c r="H44" s="139"/>
      <c r="I44" s="139"/>
      <c r="J44" s="62"/>
      <c r="K44" s="62"/>
    </row>
    <row r="45" spans="1:11" ht="18" customHeight="1" x14ac:dyDescent="0.35">
      <c r="A45" s="174" t="s">
        <v>207</v>
      </c>
      <c r="B45" s="126"/>
      <c r="C45" s="126"/>
      <c r="D45" s="126"/>
      <c r="E45" s="126"/>
      <c r="F45" s="126"/>
      <c r="G45" s="126"/>
      <c r="H45" s="126"/>
      <c r="I45" s="126"/>
      <c r="J45" s="126"/>
      <c r="K45" s="126"/>
    </row>
    <row r="46" spans="1:11" ht="7.5" customHeight="1" x14ac:dyDescent="0.35">
      <c r="A46" s="100"/>
      <c r="B46" s="100"/>
      <c r="C46" s="100"/>
      <c r="D46" s="100"/>
      <c r="E46" s="100"/>
      <c r="F46" s="100"/>
      <c r="G46" s="100"/>
      <c r="H46" s="100"/>
      <c r="I46" s="100"/>
    </row>
    <row r="47" spans="1:11" ht="21.75" customHeight="1" x14ac:dyDescent="0.35">
      <c r="A47" s="148" t="s">
        <v>208</v>
      </c>
      <c r="B47" s="126"/>
      <c r="C47" s="126"/>
      <c r="D47" s="126"/>
      <c r="E47" s="126"/>
      <c r="F47" s="126"/>
      <c r="G47" s="126"/>
      <c r="H47" s="126"/>
      <c r="I47" s="126"/>
      <c r="J47" s="126"/>
      <c r="K47" s="126"/>
    </row>
    <row r="48" spans="1:11" ht="19.5" customHeight="1" x14ac:dyDescent="0.35">
      <c r="A48" s="141" t="s">
        <v>209</v>
      </c>
      <c r="B48" s="126"/>
      <c r="C48" s="126"/>
      <c r="D48" s="126"/>
      <c r="E48" s="126"/>
      <c r="F48" s="126"/>
      <c r="G48" s="126"/>
      <c r="H48" s="126"/>
      <c r="I48" s="126"/>
      <c r="J48" s="126"/>
      <c r="K48" s="126"/>
    </row>
    <row r="49" spans="1:12" ht="19.5" customHeight="1" x14ac:dyDescent="0.35">
      <c r="A49" s="129" t="s">
        <v>210</v>
      </c>
      <c r="B49" s="126"/>
      <c r="C49" s="126"/>
      <c r="D49" s="126"/>
      <c r="E49" s="126"/>
      <c r="F49" s="126"/>
      <c r="G49" s="126"/>
      <c r="H49" s="126"/>
      <c r="I49" s="126"/>
      <c r="J49" s="126"/>
      <c r="K49" s="126"/>
    </row>
    <row r="50" spans="1:12" ht="19.5" customHeight="1" x14ac:dyDescent="0.35">
      <c r="A50" s="141" t="s">
        <v>211</v>
      </c>
      <c r="B50" s="126"/>
      <c r="C50" s="126"/>
      <c r="D50" s="126"/>
      <c r="E50" s="126"/>
      <c r="F50" s="126"/>
      <c r="G50" s="126"/>
      <c r="H50" s="126"/>
      <c r="I50" s="126"/>
      <c r="J50" s="126"/>
      <c r="K50" s="126"/>
    </row>
    <row r="51" spans="1:12" ht="19.5" customHeight="1" x14ac:dyDescent="0.35">
      <c r="A51" s="129" t="s">
        <v>212</v>
      </c>
      <c r="B51" s="126"/>
      <c r="C51" s="126"/>
      <c r="D51" s="126"/>
      <c r="E51" s="126"/>
      <c r="F51" s="126"/>
      <c r="G51" s="126"/>
      <c r="H51" s="126"/>
      <c r="I51" s="126"/>
      <c r="J51" s="126"/>
      <c r="K51" s="126"/>
    </row>
    <row r="52" spans="1:12" ht="19.5" customHeight="1" x14ac:dyDescent="0.35">
      <c r="A52" s="141" t="s">
        <v>213</v>
      </c>
      <c r="B52" s="126"/>
      <c r="C52" s="126"/>
      <c r="D52" s="126"/>
      <c r="E52" s="126"/>
      <c r="F52" s="126"/>
      <c r="G52" s="126"/>
      <c r="H52" s="126"/>
      <c r="I52" s="126"/>
      <c r="J52" s="126"/>
      <c r="K52" s="126"/>
    </row>
    <row r="53" spans="1:12" ht="19.5" customHeight="1" x14ac:dyDescent="0.35">
      <c r="A53" s="129" t="s">
        <v>214</v>
      </c>
      <c r="B53" s="126"/>
      <c r="C53" s="126"/>
      <c r="D53" s="126"/>
      <c r="E53" s="126"/>
      <c r="F53" s="126"/>
      <c r="G53" s="126"/>
      <c r="H53" s="126"/>
      <c r="I53" s="126"/>
      <c r="J53" s="126"/>
      <c r="K53" s="126"/>
    </row>
    <row r="54" spans="1:12" ht="0.15" customHeight="1" x14ac:dyDescent="0.35">
      <c r="A54" s="87"/>
      <c r="B54" s="88"/>
      <c r="C54" s="88"/>
      <c r="D54" s="88"/>
      <c r="E54" s="88"/>
      <c r="F54" s="88"/>
      <c r="G54" s="88"/>
      <c r="H54" s="88"/>
      <c r="I54" s="88"/>
      <c r="J54" s="88"/>
      <c r="K54" s="88"/>
    </row>
    <row r="55" spans="1:12" ht="7.5" customHeight="1" x14ac:dyDescent="0.35">
      <c r="A55" s="100"/>
      <c r="B55" s="100"/>
      <c r="C55" s="100"/>
      <c r="D55" s="100"/>
      <c r="E55" s="100"/>
      <c r="G55" s="100"/>
      <c r="H55" s="100"/>
      <c r="I55" s="100"/>
    </row>
    <row r="56" spans="1:12" ht="25.5" customHeight="1" x14ac:dyDescent="0.35">
      <c r="A56" s="138" t="s">
        <v>215</v>
      </c>
      <c r="B56" s="126"/>
      <c r="C56" s="126"/>
      <c r="D56" s="126"/>
      <c r="E56" s="126"/>
      <c r="F56" s="126"/>
      <c r="G56" s="126"/>
      <c r="H56" s="126"/>
      <c r="I56" s="126"/>
      <c r="J56" s="126"/>
      <c r="K56" s="126"/>
    </row>
    <row r="57" spans="1:12" ht="27.75" customHeight="1" x14ac:dyDescent="0.35">
      <c r="A57" s="165" t="s">
        <v>40</v>
      </c>
      <c r="B57" s="126"/>
      <c r="C57" s="166" t="s">
        <v>216</v>
      </c>
      <c r="D57" s="126"/>
      <c r="E57" s="165" t="s">
        <v>217</v>
      </c>
      <c r="F57" s="126"/>
      <c r="G57" s="126"/>
      <c r="H57" s="126"/>
      <c r="I57" s="126"/>
      <c r="J57" s="155" t="s">
        <v>218</v>
      </c>
      <c r="K57" s="133"/>
      <c r="L57" s="63"/>
    </row>
    <row r="58" spans="1:12" ht="25.5" customHeight="1" x14ac:dyDescent="0.35">
      <c r="A58" s="186" t="s">
        <v>219</v>
      </c>
      <c r="B58" s="133"/>
      <c r="C58" s="172" t="s">
        <v>45</v>
      </c>
      <c r="D58" s="133"/>
      <c r="E58" s="141" t="s">
        <v>220</v>
      </c>
      <c r="F58" s="126"/>
      <c r="G58" s="126"/>
      <c r="H58" s="126"/>
      <c r="I58" s="126"/>
      <c r="J58" s="132" t="str">
        <f>IF(G23&gt;=80,"✅ ACTIVE","—")</f>
        <v>—</v>
      </c>
      <c r="K58" s="133"/>
      <c r="L58" s="63"/>
    </row>
    <row r="59" spans="1:12" ht="25.5" customHeight="1" x14ac:dyDescent="0.35">
      <c r="A59" s="151" t="s">
        <v>221</v>
      </c>
      <c r="B59" s="133"/>
      <c r="C59" s="180" t="s">
        <v>49</v>
      </c>
      <c r="D59" s="126"/>
      <c r="E59" s="141" t="s">
        <v>222</v>
      </c>
      <c r="F59" s="126"/>
      <c r="G59" s="126"/>
      <c r="H59" s="126"/>
      <c r="I59" s="126"/>
      <c r="J59" s="132" t="str">
        <f>IF(AND(G23&gt;=60,G23&lt;80),"✅ ACTIVE","—")</f>
        <v>—</v>
      </c>
      <c r="K59" s="133"/>
      <c r="L59" s="63"/>
    </row>
    <row r="60" spans="1:12" ht="25.5" customHeight="1" x14ac:dyDescent="0.35">
      <c r="A60" s="183" t="s">
        <v>223</v>
      </c>
      <c r="B60" s="133"/>
      <c r="C60" s="160" t="s">
        <v>53</v>
      </c>
      <c r="D60" s="133"/>
      <c r="E60" s="179" t="s">
        <v>224</v>
      </c>
      <c r="F60" s="126"/>
      <c r="G60" s="126"/>
      <c r="H60" s="126"/>
      <c r="I60" s="133"/>
      <c r="J60" s="132" t="str">
        <f>IF(AND(G23&gt;=40,G23&lt;60),"✅ ACTIVE","—")</f>
        <v>—</v>
      </c>
      <c r="K60" s="133"/>
      <c r="L60" s="63"/>
    </row>
    <row r="61" spans="1:12" ht="25.5" customHeight="1" x14ac:dyDescent="0.35">
      <c r="A61" s="157" t="s">
        <v>225</v>
      </c>
      <c r="B61" s="133"/>
      <c r="C61" s="181" t="s">
        <v>226</v>
      </c>
      <c r="D61" s="126"/>
      <c r="E61" s="141" t="s">
        <v>227</v>
      </c>
      <c r="F61" s="126"/>
      <c r="G61" s="126"/>
      <c r="H61" s="126"/>
      <c r="I61" s="126"/>
      <c r="J61" s="132" t="str">
        <f>IF(G23&lt;40,"✅ ACTIVE","—")</f>
        <v>✅ ACTIVE</v>
      </c>
      <c r="K61" s="133"/>
      <c r="L61" s="63"/>
    </row>
    <row r="62" spans="1:12" ht="14.25" customHeight="1" x14ac:dyDescent="0.35">
      <c r="A62" s="64"/>
      <c r="B62" s="65"/>
      <c r="C62" s="64"/>
      <c r="D62" s="65"/>
      <c r="E62" s="66"/>
      <c r="F62" s="65"/>
      <c r="G62" s="65"/>
      <c r="H62" s="65"/>
      <c r="I62" s="65"/>
      <c r="J62" s="64"/>
      <c r="K62" s="65"/>
    </row>
    <row r="63" spans="1:12" ht="21.75" customHeight="1" x14ac:dyDescent="0.35">
      <c r="A63" s="148" t="s">
        <v>228</v>
      </c>
      <c r="B63" s="126"/>
      <c r="C63" s="126"/>
      <c r="D63" s="126"/>
      <c r="E63" s="126"/>
      <c r="F63" s="126"/>
      <c r="G63" s="126"/>
      <c r="H63" s="126"/>
      <c r="I63" s="126"/>
      <c r="J63" s="126"/>
      <c r="K63" s="126"/>
    </row>
    <row r="64" spans="1:12" ht="21.75" customHeight="1" x14ac:dyDescent="0.35">
      <c r="A64" s="158" t="s">
        <v>229</v>
      </c>
      <c r="B64" s="126"/>
      <c r="C64" s="126"/>
      <c r="D64" s="126"/>
      <c r="E64" s="126"/>
      <c r="F64" s="144" t="s">
        <v>230</v>
      </c>
      <c r="G64" s="126"/>
      <c r="H64" s="126"/>
      <c r="I64" s="158" t="s">
        <v>231</v>
      </c>
      <c r="J64" s="126"/>
      <c r="K64" s="126"/>
    </row>
    <row r="65" spans="1:11" ht="21.75" customHeight="1" x14ac:dyDescent="0.35">
      <c r="A65" s="135" t="s">
        <v>232</v>
      </c>
      <c r="B65" s="126"/>
      <c r="C65" s="126"/>
      <c r="D65" s="126"/>
      <c r="E65" s="126"/>
      <c r="F65" s="130" t="s">
        <v>233</v>
      </c>
      <c r="G65" s="131"/>
      <c r="H65" s="131"/>
      <c r="I65" s="140" t="str">
        <f>IF(F65="☑ Verified","✅ Signal confirmed — ready to score",IF(F65="⚠ Needs review","⚠️  Flag for follow-up before scoring","⏳ Not yet verified — check before scoring"))</f>
        <v>⏳ Not yet verified — check before scoring</v>
      </c>
      <c r="J65" s="126"/>
      <c r="K65" s="126"/>
    </row>
    <row r="66" spans="1:11" ht="21.75" customHeight="1" x14ac:dyDescent="0.35">
      <c r="A66" s="178" t="s">
        <v>234</v>
      </c>
      <c r="B66" s="126"/>
      <c r="C66" s="126"/>
      <c r="D66" s="126"/>
      <c r="E66" s="126"/>
      <c r="F66" s="130" t="s">
        <v>233</v>
      </c>
      <c r="G66" s="131"/>
      <c r="H66" s="131"/>
      <c r="I66" s="171" t="str">
        <f>IF(F66="☑ Verified","✅ Signal confirmed — ready to score",IF(F66="⚠ Needs review","⚠️  Flag for follow-up before scoring","⏳ Not yet verified — check before scoring"))</f>
        <v>⏳ Not yet verified — check before scoring</v>
      </c>
      <c r="J66" s="126"/>
      <c r="K66" s="126"/>
    </row>
    <row r="67" spans="1:11" ht="21.75" customHeight="1" x14ac:dyDescent="0.35">
      <c r="A67" s="135" t="s">
        <v>235</v>
      </c>
      <c r="B67" s="126"/>
      <c r="C67" s="126"/>
      <c r="D67" s="126"/>
      <c r="E67" s="126"/>
      <c r="F67" s="130" t="s">
        <v>233</v>
      </c>
      <c r="G67" s="131"/>
      <c r="H67" s="131"/>
      <c r="I67" s="140" t="str">
        <f>IF(F67="☑ Verified","✅ Signal confirmed — ready to score",IF(F67="⚠ Needs review","⚠️  Flag for follow-up before scoring","⏳ Not yet verified — check before scoring"))</f>
        <v>⏳ Not yet verified — check before scoring</v>
      </c>
      <c r="J67" s="126"/>
      <c r="K67" s="126"/>
    </row>
    <row r="68" spans="1:11" ht="21.75" customHeight="1" x14ac:dyDescent="0.35">
      <c r="A68" s="178" t="s">
        <v>236</v>
      </c>
      <c r="B68" s="126"/>
      <c r="C68" s="126"/>
      <c r="D68" s="126"/>
      <c r="E68" s="126"/>
      <c r="F68" s="130" t="s">
        <v>233</v>
      </c>
      <c r="G68" s="131"/>
      <c r="H68" s="131"/>
      <c r="I68" s="171" t="str">
        <f>IF(F68="☑ Verified","✅ Signal confirmed — ready to score",IF(F68="⚠ Needs review","⚠️  Flag for follow-up before scoring","⏳ Not yet verified — check before scoring"))</f>
        <v>⏳ Not yet verified — check before scoring</v>
      </c>
      <c r="J68" s="126"/>
      <c r="K68" s="126"/>
    </row>
    <row r="69" spans="1:11" ht="21.75" customHeight="1" x14ac:dyDescent="0.35">
      <c r="A69" s="158" t="s">
        <v>237</v>
      </c>
      <c r="B69" s="126"/>
      <c r="C69" s="126"/>
      <c r="D69" s="126"/>
      <c r="E69" s="126"/>
      <c r="F69" s="135" t="str">
        <f>IF(COUNTIF(F65:F68,"☑ Verified")=4,"✅ All 4 signals verified — scoring is reliable",IF(COUNTIF(F65:F68,"☑ Verified")=0,"⚠️  No signals verified — score may not be accurate",CONCATENATE(COUNTIF(F65:F68,"☑ Verified")," of 4 signals verified — review remaining signals")))</f>
        <v>⚠️  No signals verified — score may not be accurate</v>
      </c>
      <c r="G69" s="126"/>
      <c r="H69" s="126"/>
      <c r="I69" s="126"/>
      <c r="J69" s="126"/>
      <c r="K69" s="126"/>
    </row>
    <row r="70" spans="1:11" ht="7.5" customHeight="1" x14ac:dyDescent="0.35">
      <c r="A70" s="100"/>
      <c r="B70" s="100"/>
      <c r="C70" s="100"/>
      <c r="D70" s="100"/>
      <c r="E70" s="100"/>
      <c r="F70" s="100"/>
      <c r="G70" s="100"/>
      <c r="H70" s="100"/>
      <c r="I70" s="100"/>
      <c r="J70" s="100"/>
      <c r="K70" s="100"/>
    </row>
    <row r="71" spans="1:11" ht="24" customHeight="1" x14ac:dyDescent="0.35">
      <c r="A71" s="161" t="s">
        <v>238</v>
      </c>
      <c r="B71" s="126"/>
      <c r="C71" s="126"/>
      <c r="D71" s="126"/>
      <c r="E71" s="126"/>
      <c r="F71" s="126"/>
      <c r="G71" s="126"/>
      <c r="H71" s="126"/>
      <c r="I71" s="126"/>
      <c r="J71" s="126"/>
      <c r="K71" s="126"/>
    </row>
    <row r="72" spans="1:11" ht="19.5" customHeight="1" x14ac:dyDescent="0.35">
      <c r="A72" s="141" t="s">
        <v>239</v>
      </c>
      <c r="B72" s="126"/>
      <c r="C72" s="126"/>
      <c r="D72" s="126"/>
      <c r="E72" s="126"/>
      <c r="F72" s="126"/>
      <c r="G72" s="126"/>
      <c r="H72" s="126"/>
      <c r="I72" s="126"/>
      <c r="J72" s="126"/>
      <c r="K72" s="126"/>
    </row>
    <row r="73" spans="1:11" ht="19.5" customHeight="1" x14ac:dyDescent="0.35">
      <c r="A73" s="129" t="s">
        <v>240</v>
      </c>
      <c r="B73" s="126"/>
      <c r="C73" s="126"/>
      <c r="D73" s="126"/>
      <c r="E73" s="126"/>
      <c r="F73" s="126"/>
      <c r="G73" s="126"/>
      <c r="H73" s="126"/>
      <c r="I73" s="126"/>
      <c r="J73" s="126"/>
      <c r="K73" s="126"/>
    </row>
    <row r="74" spans="1:11" ht="19.5" customHeight="1" x14ac:dyDescent="0.35">
      <c r="A74" s="141" t="s">
        <v>241</v>
      </c>
      <c r="B74" s="126"/>
      <c r="C74" s="126"/>
      <c r="D74" s="126"/>
      <c r="E74" s="126"/>
      <c r="F74" s="126"/>
      <c r="G74" s="126"/>
      <c r="H74" s="126"/>
      <c r="I74" s="126"/>
      <c r="J74" s="126"/>
      <c r="K74" s="126"/>
    </row>
    <row r="75" spans="1:11" ht="19.5" customHeight="1" x14ac:dyDescent="0.35">
      <c r="A75" s="129" t="s">
        <v>242</v>
      </c>
      <c r="B75" s="126"/>
      <c r="C75" s="126"/>
      <c r="D75" s="126"/>
      <c r="E75" s="126"/>
      <c r="F75" s="126"/>
      <c r="G75" s="126"/>
      <c r="H75" s="126"/>
      <c r="I75" s="126"/>
      <c r="J75" s="126"/>
      <c r="K75" s="126"/>
    </row>
    <row r="76" spans="1:11" ht="19.5" customHeight="1" x14ac:dyDescent="0.35">
      <c r="A76" s="141" t="s">
        <v>243</v>
      </c>
      <c r="B76" s="126"/>
      <c r="C76" s="126"/>
      <c r="D76" s="126"/>
      <c r="E76" s="126"/>
      <c r="F76" s="126"/>
      <c r="G76" s="126"/>
      <c r="H76" s="126"/>
      <c r="I76" s="126"/>
      <c r="J76" s="126"/>
      <c r="K76" s="126"/>
    </row>
    <row r="77" spans="1:11" ht="19.5" customHeight="1" x14ac:dyDescent="0.35">
      <c r="A77" s="129" t="s">
        <v>244</v>
      </c>
      <c r="B77" s="126"/>
      <c r="C77" s="126"/>
      <c r="D77" s="126"/>
      <c r="E77" s="126"/>
      <c r="F77" s="126"/>
      <c r="G77" s="126"/>
      <c r="H77" s="126"/>
      <c r="I77" s="126"/>
      <c r="J77" s="126"/>
      <c r="K77" s="126"/>
    </row>
    <row r="78" spans="1:11" ht="19.5" customHeight="1" x14ac:dyDescent="0.35">
      <c r="A78" s="176" t="s">
        <v>245</v>
      </c>
      <c r="B78" s="126"/>
      <c r="C78" s="126"/>
      <c r="D78" s="126"/>
      <c r="E78" s="126"/>
      <c r="F78" s="126"/>
      <c r="G78" s="126"/>
      <c r="H78" s="126"/>
      <c r="I78" s="126"/>
      <c r="J78" s="126"/>
      <c r="K78" s="126"/>
    </row>
    <row r="79" spans="1:11" ht="14.25" customHeight="1" x14ac:dyDescent="0.35">
      <c r="A79" s="67"/>
      <c r="B79" s="65"/>
      <c r="C79" s="68"/>
      <c r="D79" s="65"/>
      <c r="E79" s="68"/>
      <c r="F79" s="65"/>
      <c r="G79" s="65"/>
      <c r="H79" s="65"/>
      <c r="I79" s="65"/>
      <c r="J79" s="68"/>
      <c r="K79" s="65"/>
    </row>
    <row r="80" spans="1:11" ht="21.75" customHeight="1" x14ac:dyDescent="0.35">
      <c r="A80" s="148" t="s">
        <v>246</v>
      </c>
      <c r="B80" s="126"/>
      <c r="C80" s="126"/>
      <c r="D80" s="126"/>
      <c r="E80" s="126"/>
      <c r="F80" s="126"/>
      <c r="G80" s="126"/>
      <c r="H80" s="126"/>
      <c r="I80" s="126"/>
      <c r="J80" s="126"/>
      <c r="K80" s="126"/>
    </row>
    <row r="81" spans="1:11" ht="19.5" customHeight="1" x14ac:dyDescent="0.35">
      <c r="A81" s="156" t="s">
        <v>247</v>
      </c>
      <c r="B81" s="126"/>
      <c r="C81" s="126"/>
      <c r="D81" s="126"/>
      <c r="E81" s="126"/>
      <c r="F81" s="126"/>
      <c r="G81" s="126"/>
      <c r="H81" s="126"/>
      <c r="I81" s="126"/>
      <c r="J81" s="126"/>
      <c r="K81" s="126"/>
    </row>
    <row r="82" spans="1:11" ht="19.5" customHeight="1" x14ac:dyDescent="0.35">
      <c r="A82" s="129" t="s">
        <v>248</v>
      </c>
      <c r="B82" s="126"/>
      <c r="C82" s="126"/>
      <c r="D82" s="126"/>
      <c r="E82" s="126"/>
      <c r="F82" s="126"/>
      <c r="G82" s="126"/>
      <c r="H82" s="126"/>
      <c r="I82" s="126"/>
      <c r="J82" s="126"/>
      <c r="K82" s="126"/>
    </row>
    <row r="83" spans="1:11" ht="19.5" customHeight="1" x14ac:dyDescent="0.35">
      <c r="A83" s="141" t="s">
        <v>249</v>
      </c>
      <c r="B83" s="126"/>
      <c r="C83" s="126"/>
      <c r="D83" s="126"/>
      <c r="E83" s="126"/>
      <c r="F83" s="126"/>
      <c r="G83" s="126"/>
      <c r="H83" s="126"/>
      <c r="I83" s="126"/>
      <c r="J83" s="126"/>
      <c r="K83" s="126"/>
    </row>
    <row r="84" spans="1:11" ht="19.5" customHeight="1" x14ac:dyDescent="0.35">
      <c r="A84" s="129" t="s">
        <v>250</v>
      </c>
      <c r="B84" s="126"/>
      <c r="C84" s="126"/>
      <c r="D84" s="126"/>
      <c r="E84" s="126"/>
      <c r="F84" s="126"/>
      <c r="G84" s="126"/>
      <c r="H84" s="126"/>
      <c r="I84" s="126"/>
      <c r="J84" s="126"/>
      <c r="K84" s="126"/>
    </row>
    <row r="85" spans="1:11" ht="19.5" customHeight="1" x14ac:dyDescent="0.35">
      <c r="A85" s="141" t="s">
        <v>251</v>
      </c>
      <c r="B85" s="126"/>
      <c r="C85" s="126"/>
      <c r="D85" s="126"/>
      <c r="E85" s="126"/>
      <c r="F85" s="126"/>
      <c r="G85" s="126"/>
      <c r="H85" s="126"/>
      <c r="I85" s="126"/>
      <c r="J85" s="126"/>
      <c r="K85" s="126"/>
    </row>
    <row r="86" spans="1:11" ht="19.5" customHeight="1" x14ac:dyDescent="0.35">
      <c r="A86" s="129" t="s">
        <v>252</v>
      </c>
      <c r="B86" s="126"/>
      <c r="C86" s="126"/>
      <c r="D86" s="126"/>
      <c r="E86" s="126"/>
      <c r="F86" s="126"/>
      <c r="G86" s="126"/>
      <c r="H86" s="126"/>
      <c r="I86" s="126"/>
      <c r="J86" s="126"/>
      <c r="K86" s="126"/>
    </row>
    <row r="87" spans="1:11" ht="7.5" customHeight="1" x14ac:dyDescent="0.35">
      <c r="A87" s="134" t="s">
        <v>250</v>
      </c>
      <c r="B87" s="90"/>
      <c r="C87" s="90"/>
      <c r="D87" s="90"/>
      <c r="E87" s="90"/>
      <c r="F87" s="90"/>
      <c r="G87" s="90"/>
      <c r="H87" s="90"/>
      <c r="I87" s="90"/>
      <c r="J87" s="90"/>
      <c r="K87" s="90"/>
    </row>
    <row r="88" spans="1:11" ht="21.75" customHeight="1" x14ac:dyDescent="0.35">
      <c r="A88" s="184" t="s">
        <v>251</v>
      </c>
      <c r="B88" s="90"/>
      <c r="C88" s="90"/>
      <c r="D88" s="90"/>
      <c r="E88" s="90"/>
      <c r="F88" s="90"/>
      <c r="G88" s="90"/>
      <c r="H88" s="90"/>
      <c r="I88" s="90"/>
      <c r="J88" s="90"/>
      <c r="K88" s="90"/>
    </row>
    <row r="89" spans="1:11" ht="21.75" customHeight="1" x14ac:dyDescent="0.35">
      <c r="A89" s="134" t="s">
        <v>252</v>
      </c>
      <c r="B89" s="90"/>
      <c r="C89" s="90"/>
      <c r="D89" s="90"/>
      <c r="E89" s="90"/>
      <c r="F89" s="90"/>
      <c r="G89" s="90"/>
      <c r="H89" s="90"/>
      <c r="I89" s="90"/>
      <c r="J89" s="90"/>
      <c r="K89" s="90"/>
    </row>
    <row r="90" spans="1:11" ht="21.75" customHeight="1" x14ac:dyDescent="0.35">
      <c r="A90" s="100"/>
      <c r="B90" s="100"/>
      <c r="C90" s="100"/>
      <c r="D90" s="100"/>
      <c r="E90" s="100"/>
      <c r="F90" s="100"/>
      <c r="G90" s="100"/>
      <c r="H90" s="100"/>
      <c r="I90" s="100"/>
      <c r="J90" s="100"/>
      <c r="K90" s="100"/>
    </row>
    <row r="91" spans="1:11" ht="21.75" customHeight="1" x14ac:dyDescent="0.35">
      <c r="A91" s="100"/>
      <c r="B91" s="100"/>
      <c r="C91" s="100"/>
      <c r="D91" s="100"/>
      <c r="E91" s="100"/>
      <c r="F91" s="100"/>
      <c r="G91" s="100"/>
      <c r="H91" s="100"/>
      <c r="I91" s="100"/>
      <c r="J91" s="100"/>
      <c r="K91" s="100"/>
    </row>
    <row r="92" spans="1:11" ht="19.5" customHeight="1" x14ac:dyDescent="0.35">
      <c r="A92" s="100"/>
      <c r="B92" s="100"/>
      <c r="C92" s="100"/>
      <c r="D92" s="100"/>
      <c r="E92" s="100"/>
      <c r="F92" s="100"/>
      <c r="G92" s="100"/>
      <c r="H92" s="100"/>
      <c r="I92" s="100"/>
      <c r="J92" s="100"/>
      <c r="K92" s="100"/>
    </row>
    <row r="93" spans="1:11" ht="19.5" customHeight="1" x14ac:dyDescent="0.35">
      <c r="A93" s="100"/>
      <c r="B93" s="100"/>
      <c r="C93" s="100"/>
      <c r="D93" s="100"/>
      <c r="E93" s="100"/>
      <c r="F93" s="100"/>
      <c r="G93" s="100"/>
      <c r="H93" s="100"/>
      <c r="I93" s="100"/>
      <c r="J93" s="100"/>
      <c r="K93" s="100"/>
    </row>
    <row r="94" spans="1:11" ht="19.5" customHeight="1" x14ac:dyDescent="0.35">
      <c r="A94" s="100"/>
      <c r="B94" s="100"/>
      <c r="C94" s="100"/>
      <c r="D94" s="100"/>
      <c r="E94" s="100"/>
      <c r="F94" s="100"/>
      <c r="G94" s="100"/>
      <c r="H94" s="100"/>
      <c r="I94" s="100"/>
      <c r="J94" s="100"/>
      <c r="K94" s="100"/>
    </row>
    <row r="95" spans="1:11" ht="19.5" customHeight="1" x14ac:dyDescent="0.35">
      <c r="A95" s="100"/>
      <c r="B95" s="100"/>
      <c r="C95" s="100"/>
      <c r="D95" s="100"/>
      <c r="E95" s="100"/>
      <c r="F95" s="100"/>
      <c r="G95" s="100"/>
      <c r="H95" s="100"/>
      <c r="I95" s="100"/>
      <c r="J95" s="100"/>
      <c r="K95" s="100"/>
    </row>
    <row r="96" spans="1:11" ht="19.5" customHeight="1" x14ac:dyDescent="0.35">
      <c r="A96" s="100"/>
      <c r="B96" s="100"/>
      <c r="C96" s="100"/>
      <c r="D96" s="100"/>
      <c r="E96" s="100"/>
      <c r="F96" s="100"/>
      <c r="G96" s="100"/>
      <c r="H96" s="100"/>
      <c r="I96" s="100"/>
      <c r="J96" s="100"/>
      <c r="K96" s="100"/>
    </row>
    <row r="97" spans="1:11" ht="19.5" customHeight="1" x14ac:dyDescent="0.35">
      <c r="A97" s="100"/>
      <c r="B97" s="100"/>
      <c r="C97" s="100"/>
      <c r="D97" s="100"/>
      <c r="E97" s="100"/>
      <c r="F97" s="100"/>
      <c r="G97" s="100"/>
      <c r="H97" s="100"/>
      <c r="I97" s="100"/>
      <c r="J97" s="100"/>
      <c r="K97" s="100"/>
    </row>
    <row r="98" spans="1:11" ht="19.5" customHeight="1" x14ac:dyDescent="0.35">
      <c r="A98" s="100"/>
      <c r="B98" s="100"/>
      <c r="C98" s="100"/>
      <c r="D98" s="100"/>
      <c r="E98" s="100"/>
      <c r="F98" s="100"/>
      <c r="G98" s="100"/>
      <c r="H98" s="100"/>
      <c r="I98" s="100"/>
      <c r="J98" s="100"/>
      <c r="K98" s="100"/>
    </row>
    <row r="99" spans="1:11" ht="22.5" customHeight="1" x14ac:dyDescent="0.35">
      <c r="A99" s="100"/>
      <c r="B99" s="100"/>
      <c r="C99" s="100"/>
      <c r="D99" s="100"/>
      <c r="E99" s="100"/>
      <c r="F99" s="100"/>
      <c r="G99" s="100"/>
      <c r="H99" s="100"/>
      <c r="I99" s="100"/>
      <c r="J99" s="100"/>
      <c r="K99" s="100"/>
    </row>
    <row r="100" spans="1:11" ht="13.5" customHeight="1" x14ac:dyDescent="0.35"/>
    <row r="101" spans="1:11" ht="13.5" customHeight="1" x14ac:dyDescent="0.35"/>
    <row r="102" spans="1:11" ht="21.75" customHeight="1" x14ac:dyDescent="0.35">
      <c r="A102" s="100"/>
      <c r="B102" s="100"/>
      <c r="C102" s="100"/>
      <c r="D102" s="100"/>
      <c r="E102" s="100"/>
      <c r="F102" s="100"/>
      <c r="G102" s="100"/>
      <c r="H102" s="100"/>
      <c r="I102" s="100"/>
      <c r="J102" s="100"/>
      <c r="K102" s="100"/>
    </row>
    <row r="103" spans="1:11" ht="18" customHeight="1" x14ac:dyDescent="0.35">
      <c r="A103" s="100"/>
      <c r="B103" s="100"/>
      <c r="C103" s="100"/>
      <c r="D103" s="100"/>
      <c r="E103" s="100"/>
      <c r="F103" s="100"/>
      <c r="G103" s="100"/>
      <c r="H103" s="100"/>
      <c r="I103" s="100"/>
      <c r="J103" s="100"/>
      <c r="K103" s="100"/>
    </row>
    <row r="104" spans="1:11" ht="18" customHeight="1" x14ac:dyDescent="0.35">
      <c r="A104" s="100"/>
      <c r="B104" s="100"/>
      <c r="C104" s="100"/>
      <c r="D104" s="100"/>
      <c r="E104" s="100"/>
      <c r="F104" s="100"/>
      <c r="G104" s="100"/>
      <c r="H104" s="100"/>
      <c r="I104" s="100"/>
      <c r="J104" s="100"/>
      <c r="K104" s="100"/>
    </row>
    <row r="105" spans="1:11" ht="18" customHeight="1" x14ac:dyDescent="0.35">
      <c r="A105" s="100"/>
      <c r="B105" s="100"/>
      <c r="C105" s="100"/>
      <c r="D105" s="100"/>
      <c r="E105" s="100"/>
      <c r="F105" s="100"/>
      <c r="G105" s="100"/>
      <c r="H105" s="100"/>
      <c r="I105" s="100"/>
      <c r="J105" s="100"/>
      <c r="K105" s="100"/>
    </row>
    <row r="106" spans="1:11" ht="18" customHeight="1" x14ac:dyDescent="0.35">
      <c r="A106" s="100"/>
      <c r="B106" s="100"/>
      <c r="C106" s="100"/>
      <c r="D106" s="100"/>
      <c r="E106" s="100"/>
      <c r="F106" s="100"/>
      <c r="G106" s="100"/>
      <c r="H106" s="100"/>
      <c r="I106" s="100"/>
      <c r="J106" s="100"/>
      <c r="K106" s="100"/>
    </row>
    <row r="107" spans="1:11" ht="18" customHeight="1" x14ac:dyDescent="0.35">
      <c r="A107" s="100"/>
      <c r="B107" s="100"/>
      <c r="C107" s="100"/>
      <c r="D107" s="100"/>
      <c r="E107" s="100"/>
      <c r="F107" s="100"/>
      <c r="G107" s="100"/>
      <c r="H107" s="100"/>
      <c r="I107" s="100"/>
      <c r="J107" s="100"/>
      <c r="K107" s="100"/>
    </row>
    <row r="108" spans="1:11" ht="18" customHeight="1" x14ac:dyDescent="0.35">
      <c r="A108" s="100"/>
      <c r="B108" s="100"/>
      <c r="C108" s="100"/>
      <c r="D108" s="100"/>
      <c r="E108" s="100"/>
      <c r="F108" s="100"/>
      <c r="G108" s="100"/>
      <c r="H108" s="100"/>
      <c r="I108" s="100"/>
      <c r="J108" s="100"/>
      <c r="K108" s="100"/>
    </row>
    <row r="109" spans="1:11" ht="7.5" customHeight="1" x14ac:dyDescent="0.35"/>
    <row r="110" spans="1:11" ht="14.25" customHeight="1" x14ac:dyDescent="0.35"/>
  </sheetData>
  <sheetProtection password="CE4B" sheet="1" formatCells="0" formatColumns="0" formatRows="0" insertRows="0" deleteRows="0" sort="0" autoFilter="0"/>
  <mergeCells count="149">
    <mergeCell ref="A5:K5"/>
    <mergeCell ref="D10:F10"/>
    <mergeCell ref="A97:K97"/>
    <mergeCell ref="A35:E35"/>
    <mergeCell ref="A20:K20"/>
    <mergeCell ref="A72:K72"/>
    <mergeCell ref="A81:K81"/>
    <mergeCell ref="A68:E68"/>
    <mergeCell ref="A13:K13"/>
    <mergeCell ref="A58:B58"/>
    <mergeCell ref="A25:F25"/>
    <mergeCell ref="A106:K106"/>
    <mergeCell ref="I89:K89"/>
    <mergeCell ref="F68:H68"/>
    <mergeCell ref="A96:K96"/>
    <mergeCell ref="A52:K52"/>
    <mergeCell ref="A30:E30"/>
    <mergeCell ref="A77:K77"/>
    <mergeCell ref="A64:E64"/>
    <mergeCell ref="A60:B60"/>
    <mergeCell ref="A82:K82"/>
    <mergeCell ref="A88:E88"/>
    <mergeCell ref="A90:E90"/>
    <mergeCell ref="A41:E41"/>
    <mergeCell ref="F31:K31"/>
    <mergeCell ref="A84:K84"/>
    <mergeCell ref="A75:K75"/>
    <mergeCell ref="A50:K50"/>
    <mergeCell ref="A86:K86"/>
    <mergeCell ref="A95:K95"/>
    <mergeCell ref="A47:K47"/>
    <mergeCell ref="F88:H88"/>
    <mergeCell ref="F69:K69"/>
    <mergeCell ref="G8:K8"/>
    <mergeCell ref="A78:K78"/>
    <mergeCell ref="D6:K6"/>
    <mergeCell ref="I67:K67"/>
    <mergeCell ref="G10:K10"/>
    <mergeCell ref="F67:H67"/>
    <mergeCell ref="A66:E66"/>
    <mergeCell ref="D8:F8"/>
    <mergeCell ref="A80:K80"/>
    <mergeCell ref="E60:I60"/>
    <mergeCell ref="C59:D59"/>
    <mergeCell ref="G44:I44"/>
    <mergeCell ref="A57:B57"/>
    <mergeCell ref="G46:I46"/>
    <mergeCell ref="C61:D61"/>
    <mergeCell ref="G7:K7"/>
    <mergeCell ref="A8:C8"/>
    <mergeCell ref="A10:C10"/>
    <mergeCell ref="F12:I12"/>
    <mergeCell ref="A9:C9"/>
    <mergeCell ref="A1:I1"/>
    <mergeCell ref="A63:K63"/>
    <mergeCell ref="G41:K41"/>
    <mergeCell ref="A93:K93"/>
    <mergeCell ref="J61:K61"/>
    <mergeCell ref="A31:E31"/>
    <mergeCell ref="A7:C7"/>
    <mergeCell ref="A102:K102"/>
    <mergeCell ref="F30:K30"/>
    <mergeCell ref="A67:E67"/>
    <mergeCell ref="A83:K83"/>
    <mergeCell ref="A34:K34"/>
    <mergeCell ref="A46:F46"/>
    <mergeCell ref="A92:K92"/>
    <mergeCell ref="I66:K66"/>
    <mergeCell ref="A39:K39"/>
    <mergeCell ref="C58:D58"/>
    <mergeCell ref="A49:K49"/>
    <mergeCell ref="A3:I3"/>
    <mergeCell ref="A26:F26"/>
    <mergeCell ref="D7:F7"/>
    <mergeCell ref="A94:K94"/>
    <mergeCell ref="I68:K68"/>
    <mergeCell ref="A45:K45"/>
    <mergeCell ref="G2:I2"/>
    <mergeCell ref="G35:K35"/>
    <mergeCell ref="A6:C6"/>
    <mergeCell ref="F89:H89"/>
    <mergeCell ref="G25:K25"/>
    <mergeCell ref="A28:K28"/>
    <mergeCell ref="J58:K58"/>
    <mergeCell ref="G9:K9"/>
    <mergeCell ref="E58:I58"/>
    <mergeCell ref="A48:K48"/>
    <mergeCell ref="A59:B59"/>
    <mergeCell ref="G36:K36"/>
    <mergeCell ref="A11:K11"/>
    <mergeCell ref="J57:K57"/>
    <mergeCell ref="A36:E36"/>
    <mergeCell ref="A12:C12"/>
    <mergeCell ref="A61:B61"/>
    <mergeCell ref="A2:F2"/>
    <mergeCell ref="A69:E69"/>
    <mergeCell ref="F38:K38"/>
    <mergeCell ref="G55:I55"/>
    <mergeCell ref="G37:K37"/>
    <mergeCell ref="I64:K64"/>
    <mergeCell ref="A74:K74"/>
    <mergeCell ref="D9:F9"/>
    <mergeCell ref="I88:K88"/>
    <mergeCell ref="A89:E89"/>
    <mergeCell ref="A108:K108"/>
    <mergeCell ref="A56:K56"/>
    <mergeCell ref="A27:K27"/>
    <mergeCell ref="A44:F44"/>
    <mergeCell ref="I65:K65"/>
    <mergeCell ref="A85:K85"/>
    <mergeCell ref="A23:E23"/>
    <mergeCell ref="F64:H64"/>
    <mergeCell ref="F87:H87"/>
    <mergeCell ref="F29:K29"/>
    <mergeCell ref="F65:H65"/>
    <mergeCell ref="G26:K26"/>
    <mergeCell ref="A53:K53"/>
    <mergeCell ref="A98:K98"/>
    <mergeCell ref="A105:K105"/>
    <mergeCell ref="A55:E55"/>
    <mergeCell ref="E59:I59"/>
    <mergeCell ref="C60:D60"/>
    <mergeCell ref="A71:K71"/>
    <mergeCell ref="A32:E32"/>
    <mergeCell ref="A76:K76"/>
    <mergeCell ref="A15:K15"/>
    <mergeCell ref="F32:K32"/>
    <mergeCell ref="A24:K24"/>
    <mergeCell ref="A73:K73"/>
    <mergeCell ref="A51:K51"/>
    <mergeCell ref="A107:K107"/>
    <mergeCell ref="I87:K87"/>
    <mergeCell ref="F66:H66"/>
    <mergeCell ref="J59:K59"/>
    <mergeCell ref="J60:K60"/>
    <mergeCell ref="A70:K70"/>
    <mergeCell ref="F90:K90"/>
    <mergeCell ref="A87:E87"/>
    <mergeCell ref="A65:E65"/>
    <mergeCell ref="A99:K99"/>
    <mergeCell ref="A37:E37"/>
    <mergeCell ref="E61:I61"/>
    <mergeCell ref="A91:K91"/>
    <mergeCell ref="A29:E29"/>
    <mergeCell ref="E57:I57"/>
    <mergeCell ref="A38:E38"/>
    <mergeCell ref="C57:D57"/>
    <mergeCell ref="A103:K103"/>
    <mergeCell ref="A104:K104"/>
  </mergeCells>
  <conditionalFormatting sqref="F38:K38">
    <cfRule type="expression" dxfId="44" priority="10">
      <formula>AND($G$23&gt;=75,$F$36="☑ Yes",$F$37="☑ Yes")</formula>
    </cfRule>
    <cfRule type="expression" dxfId="43" priority="11">
      <formula>NOT(AND($G$23&gt;=75,$F$36="☑ Yes",$F$37="☑ Yes"))</formula>
    </cfRule>
  </conditionalFormatting>
  <conditionalFormatting sqref="F41:K41">
    <cfRule type="expression" dxfId="42" priority="12">
      <formula>ABS((E16+E17+E18+E19+E21+E22)-1)&lt;0.001</formula>
    </cfRule>
    <cfRule type="expression" dxfId="41" priority="13">
      <formula>ABS((E16+E17+E18+E19+E21+E22)-1)&gt;=0.001</formula>
    </cfRule>
  </conditionalFormatting>
  <conditionalFormatting sqref="F65:K68">
    <cfRule type="expression" dxfId="40" priority="30">
      <formula>F65="⚠ Needs review"</formula>
    </cfRule>
    <cfRule type="expression" dxfId="39" priority="29">
      <formula>F65="☑ Verified"</formula>
    </cfRule>
    <cfRule type="expression" dxfId="38" priority="31">
      <formula>F65="☐ Not checked"</formula>
    </cfRule>
  </conditionalFormatting>
  <conditionalFormatting sqref="F69:K69">
    <cfRule type="expression" dxfId="37" priority="43">
      <formula>AND(COUNTIF(F65:F68,"☑ Verified")&gt;0,COUNTIF(F65:F68,"☑ Verified")&lt;4)</formula>
    </cfRule>
    <cfRule type="expression" dxfId="36" priority="42">
      <formula>COUNTIF(F65:F68,"☑ Verified")=0</formula>
    </cfRule>
    <cfRule type="expression" dxfId="35" priority="41">
      <formula>COUNTIF(F65:F68,"☑ Verified")=4</formula>
    </cfRule>
  </conditionalFormatting>
  <conditionalFormatting sqref="G16:G18">
    <cfRule type="expression" dxfId="34" priority="14">
      <formula>F16&gt;7</formula>
    </cfRule>
    <cfRule type="expression" dxfId="33" priority="15">
      <formula>AND(F16&gt;=4,F16&lt;=7)</formula>
    </cfRule>
    <cfRule type="expression" dxfId="32" priority="16">
      <formula>F16&lt;4</formula>
    </cfRule>
  </conditionalFormatting>
  <conditionalFormatting sqref="G21:G22">
    <cfRule type="expression" dxfId="31" priority="24">
      <formula>AND(F21&gt;=4,F21&lt;=7)</formula>
    </cfRule>
    <cfRule type="expression" dxfId="30" priority="25">
      <formula>F21&lt;4</formula>
    </cfRule>
    <cfRule type="expression" dxfId="29" priority="23">
      <formula>F21&gt;7</formula>
    </cfRule>
  </conditionalFormatting>
  <conditionalFormatting sqref="G23">
    <cfRule type="expression" dxfId="28" priority="58">
      <formula>G23&gt;=80</formula>
    </cfRule>
    <cfRule type="expression" dxfId="27" priority="59">
      <formula>AND(G23&gt;=60,G23&lt;80)</formula>
    </cfRule>
    <cfRule type="expression" dxfId="26" priority="60">
      <formula>AND(G23&gt;=40,G23&lt;60)</formula>
    </cfRule>
    <cfRule type="expression" dxfId="25" priority="61">
      <formula>G23&lt;40</formula>
    </cfRule>
  </conditionalFormatting>
  <conditionalFormatting sqref="G25:K25">
    <cfRule type="expression" dxfId="24" priority="3">
      <formula>AND(G23&gt;=60,G23&lt;80)</formula>
    </cfRule>
    <cfRule type="expression" dxfId="23" priority="4">
      <formula>AND(G23&gt;=40,G23&lt;60)</formula>
    </cfRule>
    <cfRule type="expression" dxfId="22" priority="5">
      <formula>G23&lt;40</formula>
    </cfRule>
    <cfRule type="expression" dxfId="21" priority="2">
      <formula>G23&gt;=80</formula>
    </cfRule>
  </conditionalFormatting>
  <conditionalFormatting sqref="G26:K26">
    <cfRule type="expression" dxfId="20" priority="6">
      <formula>$G$23&gt;=80</formula>
    </cfRule>
    <cfRule type="expression" dxfId="19" priority="9">
      <formula>$G$23&lt;40</formula>
    </cfRule>
    <cfRule type="expression" dxfId="18" priority="8">
      <formula>AND($G$23&gt;=40,$G$23&lt;60)</formula>
    </cfRule>
    <cfRule type="expression" dxfId="17" priority="7">
      <formula>AND($G$23&gt;=60,$G$23&lt;80)</formula>
    </cfRule>
  </conditionalFormatting>
  <conditionalFormatting sqref="H23">
    <cfRule type="expression" dxfId="16" priority="50">
      <formula>G23&lt;40</formula>
    </cfRule>
    <cfRule type="expression" dxfId="15" priority="51">
      <formula>NOT(G23&lt;40)</formula>
    </cfRule>
  </conditionalFormatting>
  <conditionalFormatting sqref="I23">
    <cfRule type="expression" dxfId="14" priority="52">
      <formula>AND(G23&gt;=40,G23&lt;60)</formula>
    </cfRule>
    <cfRule type="expression" dxfId="13" priority="53">
      <formula>NOT(AND(G23&gt;=40,G23&lt;60))</formula>
    </cfRule>
  </conditionalFormatting>
  <conditionalFormatting sqref="J23">
    <cfRule type="expression" dxfId="12" priority="54">
      <formula>AND(G23&gt;=60,G23&lt;80)</formula>
    </cfRule>
    <cfRule type="expression" dxfId="11" priority="55">
      <formula>NOT(AND(G23&gt;=60,G23&lt;80))</formula>
    </cfRule>
  </conditionalFormatting>
  <conditionalFormatting sqref="J58:K61">
    <cfRule type="expression" dxfId="10" priority="44">
      <formula>J58="✅ ACTIVE"</formula>
    </cfRule>
  </conditionalFormatting>
  <conditionalFormatting sqref="K16:K19">
    <cfRule type="expression" dxfId="9" priority="48">
      <formula>AND(F16&lt;&gt;"",K16="")</formula>
    </cfRule>
  </conditionalFormatting>
  <conditionalFormatting sqref="K21:K22">
    <cfRule type="expression" dxfId="8" priority="49">
      <formula>AND(F21&lt;&gt;"",K21="")</formula>
    </cfRule>
  </conditionalFormatting>
  <conditionalFormatting sqref="K23">
    <cfRule type="expression" dxfId="7" priority="56">
      <formula>G23&gt;=80</formula>
    </cfRule>
    <cfRule type="expression" dxfId="6" priority="57">
      <formula>NOT(G23&gt;=80)</formula>
    </cfRule>
  </conditionalFormatting>
  <dataValidations count="8">
    <dataValidation type="list" allowBlank="1" showInputMessage="1" promptTitle="Recent Funding" prompt="Select ☐ No or ☑ Yes" sqref="D7" xr:uid="{00000000-0002-0000-0200-000000000000}">
      <formula1>"☐ No,☑ Yes"</formula1>
      <formula2>0</formula2>
    </dataValidation>
    <dataValidation type="list" allowBlank="1" showInputMessage="1" promptTitle="Revenue Growth" prompt="Select trend" sqref="D8" xr:uid="{00000000-0002-0000-0200-000001000000}">
      <formula1>"Positive,Neutral,Negative,Unknown"</formula1>
      <formula2>0</formula2>
    </dataValidation>
    <dataValidation type="list" allowBlank="1" showInputMessage="1" promptTitle="Profitability" prompt="Select status" sqref="D9" xr:uid="{00000000-0002-0000-0200-000002000000}">
      <formula1>"Profitable,Not profitable,Unknown"</formula1>
      <formula2>0</formula2>
    </dataValidation>
    <dataValidation type="list" allowBlank="1" showInputMessage="1" promptTitle="Spending Power" prompt="Select High or Not High" sqref="D10" xr:uid="{00000000-0002-0000-0200-000003000000}">
      <formula1>"High,Not High"</formula1>
      <formula2>0</formula2>
    </dataValidation>
    <dataValidation type="whole" allowBlank="1" showInputMessage="1" promptTitle="Score (0–10)" prompt="Enter a whole number 0 to 10" sqref="F16:F18 F21:F22" xr:uid="{00000000-0002-0000-0200-000004000000}">
      <formula1>0</formula1>
      <formula2>10</formula2>
    </dataValidation>
    <dataValidation type="list" allowBlank="1" showInputMessage="1" promptTitle="SQL Gate" prompt="Select ☑ Yes when confirmed" sqref="F36:F37" xr:uid="{00000000-0002-0000-0200-000005000000}">
      <formula1>"☐ No,☑ Yes"</formula1>
      <formula2>0</formula2>
    </dataValidation>
    <dataValidation type="list" allowBlank="1" showInputMessage="1" promptTitle="Signal Check" prompt="Select verification status" sqref="F65:F68" xr:uid="{00000000-0002-0000-0200-000006000000}">
      <formula1>"☐ Not checked,☑ Verified,⚠ Needs review"</formula1>
      <formula2>0</formula2>
    </dataValidation>
    <dataValidation type="date" allowBlank="1" showInputMessage="1" promptTitle="Signal Date" prompt="Enter date YYYY-MM-DD" sqref="K16:K19 K21:K22" xr:uid="{00000000-0002-0000-0200-000007000000}">
      <formula1>1900-1-1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13976C"/>
  </sheetPr>
  <dimension ref="A1:M26"/>
  <sheetViews>
    <sheetView showGridLines="0"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G9" sqref="G9"/>
    </sheetView>
  </sheetViews>
  <sheetFormatPr defaultColWidth="8.6328125" defaultRowHeight="14.5" x14ac:dyDescent="0.35"/>
  <cols>
    <col min="1" max="1" width="5" customWidth="1"/>
    <col min="2" max="3" width="22" customWidth="1"/>
    <col min="4" max="4" width="14" customWidth="1"/>
    <col min="5" max="5" width="18" customWidth="1"/>
    <col min="6" max="7" width="12" customWidth="1"/>
    <col min="8" max="8" width="14" customWidth="1"/>
    <col min="9" max="9" width="20" customWidth="1"/>
    <col min="10" max="11" width="18" customWidth="1"/>
    <col min="12" max="12" width="16" customWidth="1"/>
    <col min="13" max="13" width="28" customWidth="1"/>
  </cols>
  <sheetData>
    <row r="1" spans="1:13" ht="39.75" customHeight="1" x14ac:dyDescent="0.35">
      <c r="A1" s="188" t="s">
        <v>253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spans="1:13" ht="19.5" customHeight="1" x14ac:dyDescent="0.35">
      <c r="A2" s="187" t="s">
        <v>254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13" ht="7.5" customHeight="1" x14ac:dyDescent="0.35"/>
    <row r="4" spans="1:13" ht="27.75" customHeight="1" x14ac:dyDescent="0.35">
      <c r="A4" s="5" t="s">
        <v>7</v>
      </c>
      <c r="B4" s="5" t="s">
        <v>255</v>
      </c>
      <c r="C4" s="5" t="s">
        <v>256</v>
      </c>
      <c r="D4" s="5" t="s">
        <v>257</v>
      </c>
      <c r="E4" s="5" t="s">
        <v>258</v>
      </c>
      <c r="F4" s="5" t="s">
        <v>259</v>
      </c>
      <c r="G4" s="5" t="s">
        <v>260</v>
      </c>
      <c r="H4" s="5" t="s">
        <v>40</v>
      </c>
      <c r="I4" s="5" t="s">
        <v>261</v>
      </c>
      <c r="J4" s="5" t="s">
        <v>262</v>
      </c>
      <c r="K4" s="5" t="s">
        <v>263</v>
      </c>
      <c r="L4" s="5" t="s">
        <v>264</v>
      </c>
      <c r="M4" s="5" t="s">
        <v>265</v>
      </c>
    </row>
    <row r="5" spans="1:13" ht="21.75" customHeight="1" x14ac:dyDescent="0.35">
      <c r="A5" s="69">
        <v>1</v>
      </c>
      <c r="B5" s="70"/>
      <c r="C5" s="70"/>
      <c r="D5" s="70"/>
      <c r="E5" s="70"/>
      <c r="F5" s="70"/>
      <c r="G5" s="71"/>
      <c r="H5" s="72" t="str">
        <f t="shared" ref="H5:H24" si="0">IF(G5="","—",IF(G5&gt;=80,"🏆 HOT",IF(G5&gt;=60,"🔥 WARM",IF(G5&gt;=40,"🌱 NURTURE","⛔ DISQUALIFY"))))</f>
        <v>—</v>
      </c>
      <c r="I5" s="70"/>
      <c r="J5" s="70"/>
      <c r="K5" s="70"/>
      <c r="L5" s="73"/>
      <c r="M5" s="74"/>
    </row>
    <row r="6" spans="1:13" ht="21.75" customHeight="1" x14ac:dyDescent="0.35">
      <c r="A6" s="75">
        <v>2</v>
      </c>
      <c r="B6" s="76"/>
      <c r="C6" s="76"/>
      <c r="D6" s="76"/>
      <c r="E6" s="76"/>
      <c r="F6" s="76"/>
      <c r="G6" s="71"/>
      <c r="H6" s="77" t="str">
        <f t="shared" si="0"/>
        <v>—</v>
      </c>
      <c r="I6" s="76"/>
      <c r="J6" s="76"/>
      <c r="K6" s="76"/>
      <c r="L6" s="73"/>
      <c r="M6" s="74"/>
    </row>
    <row r="7" spans="1:13" ht="21.75" customHeight="1" x14ac:dyDescent="0.35">
      <c r="A7" s="69">
        <v>3</v>
      </c>
      <c r="B7" s="70"/>
      <c r="C7" s="70"/>
      <c r="D7" s="70"/>
      <c r="E7" s="70"/>
      <c r="F7" s="70"/>
      <c r="G7" s="71"/>
      <c r="H7" s="72" t="str">
        <f t="shared" si="0"/>
        <v>—</v>
      </c>
      <c r="I7" s="70"/>
      <c r="J7" s="70"/>
      <c r="K7" s="70"/>
      <c r="L7" s="73"/>
      <c r="M7" s="74"/>
    </row>
    <row r="8" spans="1:13" ht="21.75" customHeight="1" x14ac:dyDescent="0.35">
      <c r="A8" s="75">
        <v>4</v>
      </c>
      <c r="B8" s="76"/>
      <c r="C8" s="76"/>
      <c r="D8" s="76"/>
      <c r="E8" s="76"/>
      <c r="F8" s="76"/>
      <c r="G8" s="71"/>
      <c r="H8" s="77" t="str">
        <f t="shared" si="0"/>
        <v>—</v>
      </c>
      <c r="I8" s="76"/>
      <c r="J8" s="76"/>
      <c r="K8" s="76"/>
      <c r="L8" s="73"/>
      <c r="M8" s="74"/>
    </row>
    <row r="9" spans="1:13" ht="21.75" customHeight="1" x14ac:dyDescent="0.35">
      <c r="A9" s="69">
        <v>5</v>
      </c>
      <c r="B9" s="70"/>
      <c r="C9" s="70"/>
      <c r="D9" s="70"/>
      <c r="E9" s="70"/>
      <c r="F9" s="70"/>
      <c r="G9" s="71"/>
      <c r="H9" s="72" t="str">
        <f t="shared" si="0"/>
        <v>—</v>
      </c>
      <c r="I9" s="70"/>
      <c r="J9" s="70"/>
      <c r="K9" s="70"/>
      <c r="L9" s="73"/>
      <c r="M9" s="74"/>
    </row>
    <row r="10" spans="1:13" ht="21.75" customHeight="1" x14ac:dyDescent="0.35">
      <c r="A10" s="75">
        <v>6</v>
      </c>
      <c r="B10" s="76"/>
      <c r="C10" s="76"/>
      <c r="D10" s="76"/>
      <c r="E10" s="76"/>
      <c r="F10" s="76"/>
      <c r="G10" s="71"/>
      <c r="H10" s="77" t="str">
        <f t="shared" si="0"/>
        <v>—</v>
      </c>
      <c r="I10" s="76"/>
      <c r="J10" s="76"/>
      <c r="K10" s="76"/>
      <c r="L10" s="73"/>
      <c r="M10" s="74"/>
    </row>
    <row r="11" spans="1:13" ht="21.75" customHeight="1" x14ac:dyDescent="0.35">
      <c r="A11" s="69">
        <v>7</v>
      </c>
      <c r="B11" s="70"/>
      <c r="C11" s="70"/>
      <c r="D11" s="70"/>
      <c r="E11" s="70"/>
      <c r="F11" s="70"/>
      <c r="G11" s="71"/>
      <c r="H11" s="72" t="str">
        <f t="shared" si="0"/>
        <v>—</v>
      </c>
      <c r="I11" s="70"/>
      <c r="J11" s="70"/>
      <c r="K11" s="70"/>
      <c r="L11" s="73"/>
      <c r="M11" s="74"/>
    </row>
    <row r="12" spans="1:13" ht="21.75" customHeight="1" x14ac:dyDescent="0.35">
      <c r="A12" s="75">
        <v>8</v>
      </c>
      <c r="B12" s="76"/>
      <c r="C12" s="76"/>
      <c r="D12" s="76"/>
      <c r="E12" s="76"/>
      <c r="F12" s="76"/>
      <c r="G12" s="71"/>
      <c r="H12" s="77" t="str">
        <f t="shared" si="0"/>
        <v>—</v>
      </c>
      <c r="I12" s="76"/>
      <c r="J12" s="76"/>
      <c r="K12" s="76"/>
      <c r="L12" s="73"/>
      <c r="M12" s="74"/>
    </row>
    <row r="13" spans="1:13" ht="21.75" customHeight="1" x14ac:dyDescent="0.35">
      <c r="A13" s="69">
        <v>9</v>
      </c>
      <c r="B13" s="70"/>
      <c r="C13" s="70"/>
      <c r="D13" s="70"/>
      <c r="E13" s="70"/>
      <c r="F13" s="70"/>
      <c r="G13" s="71"/>
      <c r="H13" s="72" t="str">
        <f t="shared" si="0"/>
        <v>—</v>
      </c>
      <c r="I13" s="70"/>
      <c r="J13" s="70"/>
      <c r="K13" s="70"/>
      <c r="L13" s="73"/>
      <c r="M13" s="74"/>
    </row>
    <row r="14" spans="1:13" ht="21.75" customHeight="1" x14ac:dyDescent="0.35">
      <c r="A14" s="75">
        <v>10</v>
      </c>
      <c r="B14" s="76"/>
      <c r="C14" s="76"/>
      <c r="D14" s="76"/>
      <c r="E14" s="76"/>
      <c r="F14" s="76"/>
      <c r="G14" s="71"/>
      <c r="H14" s="77" t="str">
        <f t="shared" si="0"/>
        <v>—</v>
      </c>
      <c r="I14" s="76"/>
      <c r="J14" s="76"/>
      <c r="K14" s="76"/>
      <c r="L14" s="73"/>
      <c r="M14" s="74"/>
    </row>
    <row r="15" spans="1:13" ht="21.75" customHeight="1" x14ac:dyDescent="0.35">
      <c r="A15" s="69">
        <v>11</v>
      </c>
      <c r="B15" s="70"/>
      <c r="C15" s="70"/>
      <c r="D15" s="70"/>
      <c r="E15" s="70"/>
      <c r="F15" s="70"/>
      <c r="G15" s="71"/>
      <c r="H15" s="72" t="str">
        <f t="shared" si="0"/>
        <v>—</v>
      </c>
      <c r="I15" s="70"/>
      <c r="J15" s="70"/>
      <c r="K15" s="70"/>
      <c r="L15" s="73"/>
      <c r="M15" s="74"/>
    </row>
    <row r="16" spans="1:13" ht="21.75" customHeight="1" x14ac:dyDescent="0.35">
      <c r="A16" s="75">
        <v>12</v>
      </c>
      <c r="B16" s="76"/>
      <c r="C16" s="76"/>
      <c r="D16" s="76"/>
      <c r="E16" s="76"/>
      <c r="F16" s="76"/>
      <c r="G16" s="71"/>
      <c r="H16" s="77" t="str">
        <f t="shared" si="0"/>
        <v>—</v>
      </c>
      <c r="I16" s="76"/>
      <c r="J16" s="76"/>
      <c r="K16" s="76"/>
      <c r="L16" s="73"/>
      <c r="M16" s="74"/>
    </row>
    <row r="17" spans="1:13" ht="21.75" customHeight="1" x14ac:dyDescent="0.35">
      <c r="A17" s="69">
        <v>13</v>
      </c>
      <c r="B17" s="70"/>
      <c r="C17" s="70"/>
      <c r="D17" s="70"/>
      <c r="E17" s="70"/>
      <c r="F17" s="70"/>
      <c r="G17" s="71"/>
      <c r="H17" s="72" t="str">
        <f t="shared" si="0"/>
        <v>—</v>
      </c>
      <c r="I17" s="70"/>
      <c r="J17" s="70"/>
      <c r="K17" s="70"/>
      <c r="L17" s="73"/>
      <c r="M17" s="74"/>
    </row>
    <row r="18" spans="1:13" ht="21.75" customHeight="1" x14ac:dyDescent="0.35">
      <c r="A18" s="75">
        <v>14</v>
      </c>
      <c r="B18" s="76"/>
      <c r="C18" s="76"/>
      <c r="D18" s="76"/>
      <c r="E18" s="76"/>
      <c r="F18" s="76"/>
      <c r="G18" s="71"/>
      <c r="H18" s="77" t="str">
        <f t="shared" si="0"/>
        <v>—</v>
      </c>
      <c r="I18" s="76"/>
      <c r="J18" s="76"/>
      <c r="K18" s="76"/>
      <c r="L18" s="73"/>
      <c r="M18" s="74"/>
    </row>
    <row r="19" spans="1:13" ht="21.75" customHeight="1" x14ac:dyDescent="0.35">
      <c r="A19" s="69">
        <v>15</v>
      </c>
      <c r="B19" s="70"/>
      <c r="C19" s="70"/>
      <c r="D19" s="70"/>
      <c r="E19" s="70"/>
      <c r="F19" s="70"/>
      <c r="G19" s="71"/>
      <c r="H19" s="72" t="str">
        <f t="shared" si="0"/>
        <v>—</v>
      </c>
      <c r="I19" s="70"/>
      <c r="J19" s="70"/>
      <c r="K19" s="70"/>
      <c r="L19" s="73"/>
      <c r="M19" s="74"/>
    </row>
    <row r="20" spans="1:13" ht="21.75" customHeight="1" x14ac:dyDescent="0.35">
      <c r="A20" s="75">
        <v>16</v>
      </c>
      <c r="B20" s="76"/>
      <c r="C20" s="76"/>
      <c r="D20" s="76"/>
      <c r="E20" s="76"/>
      <c r="F20" s="76"/>
      <c r="G20" s="71"/>
      <c r="H20" s="77" t="str">
        <f t="shared" si="0"/>
        <v>—</v>
      </c>
      <c r="I20" s="76"/>
      <c r="J20" s="76"/>
      <c r="K20" s="76"/>
      <c r="L20" s="73"/>
      <c r="M20" s="74"/>
    </row>
    <row r="21" spans="1:13" ht="21.75" customHeight="1" x14ac:dyDescent="0.35">
      <c r="A21" s="69">
        <v>17</v>
      </c>
      <c r="B21" s="70"/>
      <c r="C21" s="70"/>
      <c r="D21" s="70"/>
      <c r="E21" s="70"/>
      <c r="F21" s="70"/>
      <c r="G21" s="71"/>
      <c r="H21" s="72" t="str">
        <f t="shared" si="0"/>
        <v>—</v>
      </c>
      <c r="I21" s="70"/>
      <c r="J21" s="70"/>
      <c r="K21" s="70"/>
      <c r="L21" s="73"/>
      <c r="M21" s="74"/>
    </row>
    <row r="22" spans="1:13" ht="21.75" customHeight="1" x14ac:dyDescent="0.35">
      <c r="A22" s="75">
        <v>18</v>
      </c>
      <c r="B22" s="76"/>
      <c r="C22" s="76"/>
      <c r="D22" s="76"/>
      <c r="E22" s="76"/>
      <c r="F22" s="76"/>
      <c r="G22" s="71"/>
      <c r="H22" s="77" t="str">
        <f t="shared" si="0"/>
        <v>—</v>
      </c>
      <c r="I22" s="76"/>
      <c r="J22" s="76"/>
      <c r="K22" s="76"/>
      <c r="L22" s="73"/>
      <c r="M22" s="74"/>
    </row>
    <row r="23" spans="1:13" ht="21.75" customHeight="1" x14ac:dyDescent="0.35">
      <c r="A23" s="69">
        <v>19</v>
      </c>
      <c r="B23" s="70"/>
      <c r="C23" s="70"/>
      <c r="D23" s="70"/>
      <c r="E23" s="70"/>
      <c r="F23" s="70"/>
      <c r="G23" s="71"/>
      <c r="H23" s="72" t="str">
        <f t="shared" si="0"/>
        <v>—</v>
      </c>
      <c r="I23" s="70"/>
      <c r="J23" s="70"/>
      <c r="K23" s="70"/>
      <c r="L23" s="73"/>
      <c r="M23" s="74"/>
    </row>
    <row r="24" spans="1:13" ht="21.75" customHeight="1" x14ac:dyDescent="0.35">
      <c r="A24" s="75">
        <v>20</v>
      </c>
      <c r="B24" s="76"/>
      <c r="C24" s="76"/>
      <c r="D24" s="76"/>
      <c r="E24" s="76"/>
      <c r="F24" s="76"/>
      <c r="G24" s="71"/>
      <c r="H24" s="77" t="str">
        <f t="shared" si="0"/>
        <v>—</v>
      </c>
      <c r="I24" s="76"/>
      <c r="J24" s="76"/>
      <c r="K24" s="76"/>
      <c r="L24" s="73"/>
      <c r="M24" s="74"/>
    </row>
    <row r="26" spans="1:13" ht="15.75" customHeight="1" x14ac:dyDescent="0.35">
      <c r="A26" s="101" t="s">
        <v>266</v>
      </c>
      <c r="B26" s="100"/>
      <c r="C26" s="100"/>
      <c r="D26" s="100"/>
      <c r="E26" s="100"/>
      <c r="F26" s="100"/>
      <c r="G26" s="100"/>
      <c r="H26" s="100"/>
      <c r="I26" s="100"/>
      <c r="J26" s="100"/>
      <c r="K26" s="100"/>
    </row>
  </sheetData>
  <mergeCells count="3">
    <mergeCell ref="A2:K2"/>
    <mergeCell ref="A1:K1"/>
    <mergeCell ref="A26:K26"/>
  </mergeCells>
  <conditionalFormatting sqref="G5:G24">
    <cfRule type="colorScale" priority="6">
      <colorScale>
        <cfvo type="num" val="0"/>
        <cfvo type="num" val="60"/>
        <cfvo type="num" val="100"/>
        <color rgb="FFD42D60"/>
        <color rgb="FFD4C12D"/>
        <color rgb="FF13976C"/>
      </colorScale>
    </cfRule>
  </conditionalFormatting>
  <conditionalFormatting sqref="H5:H24">
    <cfRule type="expression" dxfId="5" priority="2">
      <formula>ISNUMBER(SEARCH("HOT",H5))</formula>
    </cfRule>
    <cfRule type="expression" dxfId="4" priority="3">
      <formula>ISNUMBER(SEARCH("WARM",H5))</formula>
    </cfRule>
    <cfRule type="expression" dxfId="3" priority="4">
      <formula>ISNUMBER(SEARCH("NURTURE",H5))</formula>
    </cfRule>
    <cfRule type="expression" dxfId="2" priority="5">
      <formula>ISNUMBER(SEARCH("DISQUALIFY",H5))</formula>
    </cfRule>
  </conditionalFormatting>
  <conditionalFormatting sqref="L5:L24">
    <cfRule type="expression" dxfId="1" priority="7">
      <formula>AND(L5&lt;&gt;"",TODAY()-L5&gt;90)</formula>
    </cfRule>
    <cfRule type="expression" dxfId="0" priority="8">
      <formula>AND(L5&lt;&gt;"",TODAY()-L5&lt;=90)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13976C"/>
  </sheetPr>
  <dimension ref="A1:D37"/>
  <sheetViews>
    <sheetView showGridLines="0" zoomScaleNormal="100" workbookViewId="0">
      <selection sqref="A1:D1"/>
    </sheetView>
  </sheetViews>
  <sheetFormatPr defaultColWidth="8.6328125" defaultRowHeight="14.5" x14ac:dyDescent="0.35"/>
  <cols>
    <col min="1" max="1" width="30" customWidth="1"/>
    <col min="2" max="2" width="28" customWidth="1"/>
    <col min="3" max="3" width="20" customWidth="1"/>
    <col min="4" max="4" width="28" customWidth="1"/>
  </cols>
  <sheetData>
    <row r="1" spans="1:4" ht="37.5" customHeight="1" x14ac:dyDescent="0.35">
      <c r="A1" s="193" t="s">
        <v>267</v>
      </c>
      <c r="B1" s="100"/>
      <c r="C1" s="100"/>
      <c r="D1" s="100"/>
    </row>
    <row r="2" spans="1:4" ht="18" customHeight="1" x14ac:dyDescent="0.35">
      <c r="A2" s="195" t="s">
        <v>268</v>
      </c>
      <c r="B2" s="100"/>
      <c r="C2" s="100"/>
      <c r="D2" s="100"/>
    </row>
    <row r="4" spans="1:4" ht="21.75" customHeight="1" x14ac:dyDescent="0.35">
      <c r="A4" s="189" t="s">
        <v>269</v>
      </c>
      <c r="B4" s="100"/>
      <c r="C4" s="100"/>
      <c r="D4" s="100"/>
    </row>
    <row r="5" spans="1:4" ht="19.5" customHeight="1" x14ac:dyDescent="0.35">
      <c r="A5" s="78" t="s">
        <v>270</v>
      </c>
      <c r="B5" s="89" t="s">
        <v>271</v>
      </c>
      <c r="C5" s="90"/>
      <c r="D5" s="90"/>
    </row>
    <row r="6" spans="1:4" ht="19.5" customHeight="1" x14ac:dyDescent="0.35">
      <c r="A6" s="79" t="s">
        <v>14</v>
      </c>
      <c r="B6" s="91" t="s">
        <v>272</v>
      </c>
      <c r="C6" s="90"/>
      <c r="D6" s="90"/>
    </row>
    <row r="7" spans="1:4" ht="19.5" customHeight="1" x14ac:dyDescent="0.35">
      <c r="A7" s="78" t="s">
        <v>18</v>
      </c>
      <c r="B7" s="89" t="s">
        <v>273</v>
      </c>
      <c r="C7" s="90"/>
      <c r="D7" s="90"/>
    </row>
    <row r="8" spans="1:4" ht="19.5" customHeight="1" x14ac:dyDescent="0.35">
      <c r="A8" s="79" t="s">
        <v>88</v>
      </c>
      <c r="B8" s="91" t="s">
        <v>274</v>
      </c>
      <c r="C8" s="90"/>
      <c r="D8" s="90"/>
    </row>
    <row r="9" spans="1:4" ht="19.5" customHeight="1" x14ac:dyDescent="0.35">
      <c r="A9" s="78" t="s">
        <v>133</v>
      </c>
      <c r="B9" s="89" t="s">
        <v>275</v>
      </c>
      <c r="C9" s="90"/>
      <c r="D9" s="90"/>
    </row>
    <row r="10" spans="1:4" ht="19.5" customHeight="1" x14ac:dyDescent="0.35">
      <c r="A10" s="79" t="s">
        <v>136</v>
      </c>
      <c r="B10" s="91" t="s">
        <v>276</v>
      </c>
      <c r="C10" s="90"/>
      <c r="D10" s="90"/>
    </row>
    <row r="11" spans="1:4" ht="19.5" customHeight="1" x14ac:dyDescent="0.35">
      <c r="A11" s="78" t="s">
        <v>26</v>
      </c>
      <c r="B11" s="89" t="s">
        <v>277</v>
      </c>
      <c r="C11" s="90"/>
      <c r="D11" s="90"/>
    </row>
    <row r="12" spans="1:4" ht="19.5" customHeight="1" x14ac:dyDescent="0.35">
      <c r="A12" s="79" t="s">
        <v>278</v>
      </c>
      <c r="B12" s="91" t="s">
        <v>279</v>
      </c>
      <c r="C12" s="90"/>
      <c r="D12" s="90"/>
    </row>
    <row r="14" spans="1:4" ht="21.75" customHeight="1" x14ac:dyDescent="0.35">
      <c r="A14" s="196" t="s">
        <v>280</v>
      </c>
      <c r="B14" s="100"/>
      <c r="C14" s="100"/>
      <c r="D14" s="100"/>
    </row>
    <row r="15" spans="1:4" ht="24" customHeight="1" x14ac:dyDescent="0.35">
      <c r="A15" s="5" t="s">
        <v>8</v>
      </c>
      <c r="B15" s="5" t="s">
        <v>281</v>
      </c>
      <c r="C15" s="5" t="s">
        <v>282</v>
      </c>
      <c r="D15" s="5" t="s">
        <v>283</v>
      </c>
    </row>
    <row r="16" spans="1:4" ht="19.5" customHeight="1" x14ac:dyDescent="0.35">
      <c r="A16" s="11" t="s">
        <v>14</v>
      </c>
      <c r="B16" s="80">
        <v>8</v>
      </c>
      <c r="C16" s="81" t="s">
        <v>284</v>
      </c>
      <c r="D16" s="82">
        <v>16</v>
      </c>
    </row>
    <row r="17" spans="1:4" ht="19.5" customHeight="1" x14ac:dyDescent="0.35">
      <c r="A17" s="17" t="s">
        <v>18</v>
      </c>
      <c r="B17" s="80">
        <v>7</v>
      </c>
      <c r="C17" s="83" t="s">
        <v>284</v>
      </c>
      <c r="D17" s="84">
        <v>14</v>
      </c>
    </row>
    <row r="18" spans="1:4" ht="19.5" customHeight="1" x14ac:dyDescent="0.35">
      <c r="A18" s="11" t="s">
        <v>22</v>
      </c>
      <c r="B18" s="80">
        <v>9</v>
      </c>
      <c r="C18" s="81" t="s">
        <v>284</v>
      </c>
      <c r="D18" s="82">
        <v>18</v>
      </c>
    </row>
    <row r="19" spans="1:4" ht="19.5" customHeight="1" x14ac:dyDescent="0.35">
      <c r="A19" s="17" t="s">
        <v>26</v>
      </c>
      <c r="B19" s="80">
        <v>10</v>
      </c>
      <c r="C19" s="83" t="s">
        <v>285</v>
      </c>
      <c r="D19" s="84">
        <v>10</v>
      </c>
    </row>
    <row r="20" spans="1:4" ht="19.5" customHeight="1" x14ac:dyDescent="0.35">
      <c r="A20" s="11" t="s">
        <v>31</v>
      </c>
      <c r="B20" s="80">
        <v>8</v>
      </c>
      <c r="C20" s="81" t="s">
        <v>284</v>
      </c>
      <c r="D20" s="82">
        <v>16</v>
      </c>
    </row>
    <row r="21" spans="1:4" ht="19.5" customHeight="1" x14ac:dyDescent="0.35">
      <c r="A21" s="17" t="s">
        <v>35</v>
      </c>
      <c r="B21" s="80">
        <v>8</v>
      </c>
      <c r="C21" s="83" t="s">
        <v>285</v>
      </c>
      <c r="D21" s="84">
        <v>8</v>
      </c>
    </row>
    <row r="22" spans="1:4" ht="27.75" customHeight="1" x14ac:dyDescent="0.35">
      <c r="A22" s="191" t="s">
        <v>286</v>
      </c>
      <c r="B22" s="100"/>
      <c r="C22" s="100"/>
      <c r="D22" s="85">
        <v>82</v>
      </c>
    </row>
    <row r="24" spans="1:4" ht="21.75" customHeight="1" x14ac:dyDescent="0.35">
      <c r="A24" s="192" t="s">
        <v>287</v>
      </c>
      <c r="B24" s="100"/>
      <c r="C24" s="100"/>
      <c r="D24" s="100"/>
    </row>
    <row r="25" spans="1:4" ht="24" customHeight="1" x14ac:dyDescent="0.35">
      <c r="A25" s="86" t="s">
        <v>288</v>
      </c>
      <c r="B25" s="194" t="s">
        <v>289</v>
      </c>
      <c r="C25" s="90"/>
      <c r="D25" s="90"/>
    </row>
    <row r="26" spans="1:4" ht="24" customHeight="1" x14ac:dyDescent="0.35">
      <c r="A26" s="86" t="s">
        <v>290</v>
      </c>
      <c r="B26" s="194" t="s">
        <v>291</v>
      </c>
      <c r="C26" s="90"/>
      <c r="D26" s="90"/>
    </row>
    <row r="27" spans="1:4" ht="24" customHeight="1" x14ac:dyDescent="0.35">
      <c r="A27" s="86" t="s">
        <v>292</v>
      </c>
      <c r="B27" s="194" t="s">
        <v>293</v>
      </c>
      <c r="C27" s="90"/>
      <c r="D27" s="90"/>
    </row>
    <row r="29" spans="1:4" ht="19.5" customHeight="1" x14ac:dyDescent="0.35">
      <c r="A29" s="190" t="s">
        <v>294</v>
      </c>
      <c r="B29" s="100"/>
      <c r="C29" s="100"/>
      <c r="D29" s="100"/>
    </row>
    <row r="30" spans="1:4" ht="19.5" customHeight="1" x14ac:dyDescent="0.35">
      <c r="A30" s="89" t="s">
        <v>295</v>
      </c>
      <c r="B30" s="90"/>
      <c r="C30" s="90"/>
      <c r="D30" s="90"/>
    </row>
    <row r="31" spans="1:4" ht="19.5" customHeight="1" x14ac:dyDescent="0.35">
      <c r="A31" s="91" t="s">
        <v>296</v>
      </c>
      <c r="B31" s="90"/>
      <c r="C31" s="90"/>
      <c r="D31" s="90"/>
    </row>
    <row r="32" spans="1:4" ht="19.5" customHeight="1" x14ac:dyDescent="0.35">
      <c r="A32" s="89" t="s">
        <v>297</v>
      </c>
      <c r="B32" s="90"/>
      <c r="C32" s="90"/>
      <c r="D32" s="90"/>
    </row>
    <row r="33" spans="1:4" ht="19.5" customHeight="1" x14ac:dyDescent="0.35">
      <c r="A33" s="91" t="s">
        <v>298</v>
      </c>
      <c r="B33" s="90"/>
      <c r="C33" s="90"/>
      <c r="D33" s="90"/>
    </row>
    <row r="34" spans="1:4" ht="19.5" customHeight="1" x14ac:dyDescent="0.35">
      <c r="A34" s="89" t="s">
        <v>299</v>
      </c>
      <c r="B34" s="90"/>
      <c r="C34" s="90"/>
      <c r="D34" s="90"/>
    </row>
    <row r="35" spans="1:4" ht="19.5" customHeight="1" x14ac:dyDescent="0.35">
      <c r="A35" s="91" t="s">
        <v>300</v>
      </c>
      <c r="B35" s="90"/>
      <c r="C35" s="90"/>
      <c r="D35" s="90"/>
    </row>
    <row r="37" spans="1:4" ht="15.75" customHeight="1" x14ac:dyDescent="0.35">
      <c r="A37" s="101" t="s">
        <v>301</v>
      </c>
      <c r="B37" s="100"/>
      <c r="C37" s="100"/>
      <c r="D37" s="100"/>
    </row>
  </sheetData>
  <mergeCells count="25">
    <mergeCell ref="A37:D37"/>
    <mergeCell ref="B27:D27"/>
    <mergeCell ref="A33:D33"/>
    <mergeCell ref="A2:D2"/>
    <mergeCell ref="B12:D12"/>
    <mergeCell ref="A32:D32"/>
    <mergeCell ref="A14:D14"/>
    <mergeCell ref="A1:D1"/>
    <mergeCell ref="B5:D5"/>
    <mergeCell ref="B26:D26"/>
    <mergeCell ref="B7:D7"/>
    <mergeCell ref="B25:D25"/>
    <mergeCell ref="B11:D11"/>
    <mergeCell ref="A35:D35"/>
    <mergeCell ref="A4:D4"/>
    <mergeCell ref="B8:D8"/>
    <mergeCell ref="A29:D29"/>
    <mergeCell ref="B10:D10"/>
    <mergeCell ref="A31:D31"/>
    <mergeCell ref="A34:D34"/>
    <mergeCell ref="A30:D30"/>
    <mergeCell ref="A22:C22"/>
    <mergeCell ref="B9:D9"/>
    <mergeCell ref="A24:D24"/>
    <mergeCell ref="B6:D6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📖 Scoring Guide</vt:lpstr>
      <vt:lpstr>ICP Reference</vt:lpstr>
      <vt:lpstr>Lead Scorecard</vt:lpstr>
      <vt:lpstr>Lead Tracker</vt:lpstr>
      <vt:lpstr>Example Lead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Justine Credo</cp:lastModifiedBy>
  <cp:revision>0</cp:revision>
  <dcterms:created xsi:type="dcterms:W3CDTF">2026-03-04T12:20:12Z</dcterms:created>
  <dcterms:modified xsi:type="dcterms:W3CDTF">2026-03-16T07:43:36Z</dcterms:modified>
  <dc:language>en-US</dc:language>
</cp:coreProperties>
</file>